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53222"/>
  <mc:AlternateContent xmlns:mc="http://schemas.openxmlformats.org/markup-compatibility/2006">
    <mc:Choice Requires="x15">
      <x15ac:absPath xmlns:x15ac="http://schemas.microsoft.com/office/spreadsheetml/2010/11/ac" url="C:\Users\Admin\Dropbox\Black Belt Excellence\03 Schulungsunterlagen\09 Excel-Sheets zur statistischen Auswertung\"/>
    </mc:Choice>
  </mc:AlternateContent>
  <bookViews>
    <workbookView xWindow="0" yWindow="0" windowWidth="27165" windowHeight="12465" firstSheet="1" activeTab="1"/>
  </bookViews>
  <sheets>
    <sheet name="Schulung" sheetId="3" state="hidden" r:id="rId1"/>
    <sheet name="Eingabe und Grafik" sheetId="2" r:id="rId2"/>
    <sheet name="Daten" sheetId="1" state="hidden" r:id="rId3"/>
  </sheets>
  <definedNames>
    <definedName name="_xlnm.Print_Area" localSheetId="1">'Eingabe und Grafik'!$A$1:$N$37</definedName>
    <definedName name="Fehler">Daten!$G$11</definedName>
    <definedName name="Messwert">'Eingabe und Grafik'!$C$11</definedName>
    <definedName name="Mittelwert">'Eingabe und Grafik'!$C$9</definedName>
    <definedName name="NormVert">OFFSET(Daten!$C$2,0,0,COUNT(Daten!$C$2:$C$252),1)</definedName>
    <definedName name="OGW">'Eingabe und Grafik'!$C$15</definedName>
    <definedName name="PKum">OFFSET(Daten!$D$2,0,0,COUNT(Daten!$D$2:$D$252),1)</definedName>
    <definedName name="StAbw">'Eingabe und Grafik'!$C$10</definedName>
    <definedName name="StichUmfang">'Eingabe und Grafik'!$C$8</definedName>
    <definedName name="UGW">'Eingabe und Grafik'!$C$14</definedName>
    <definedName name="WS1P">Daten!$G$3</definedName>
    <definedName name="WS2P">Daten!$G$4</definedName>
    <definedName name="WS3P">Daten!$G$5</definedName>
    <definedName name="WS4P">Daten!$G$6</definedName>
    <definedName name="WS5P">Daten!$G$8</definedName>
    <definedName name="XAchse">OFFSET(Daten!$B$2,0,0,COUNT(Daten!$B$2:$B$252),1)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3" l="1"/>
  <c r="B3" i="3" s="1"/>
  <c r="B15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2" i="3"/>
  <c r="B14" i="3" l="1"/>
  <c r="B13" i="3"/>
  <c r="B16" i="3"/>
  <c r="B12" i="3"/>
  <c r="B11" i="3"/>
  <c r="B8" i="3"/>
  <c r="B7" i="3"/>
  <c r="B10" i="3"/>
  <c r="B6" i="3"/>
  <c r="B9" i="3"/>
  <c r="B5" i="3"/>
  <c r="B4" i="3"/>
  <c r="G21" i="1"/>
  <c r="G20" i="1"/>
  <c r="G18" i="1"/>
  <c r="G19" i="1" s="1"/>
  <c r="G13" i="1"/>
  <c r="G12" i="1"/>
  <c r="G11" i="1"/>
  <c r="G10" i="1"/>
  <c r="G9" i="1"/>
  <c r="G6" i="1"/>
  <c r="C21" i="2" s="1"/>
  <c r="G7" i="1"/>
  <c r="G8" i="1" s="1"/>
  <c r="C22" i="2" s="1"/>
  <c r="G4" i="1"/>
  <c r="C19" i="2" s="1"/>
  <c r="G3" i="1"/>
  <c r="C18" i="2" s="1"/>
  <c r="G2" i="1"/>
  <c r="G1" i="1"/>
  <c r="G5" i="1" l="1"/>
  <c r="C20" i="2" s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3" i="1"/>
  <c r="D3" i="1" s="1"/>
  <c r="B4" i="1"/>
  <c r="B5" i="1"/>
  <c r="B6" i="1"/>
  <c r="B7" i="1"/>
  <c r="D7" i="1" s="1"/>
  <c r="B8" i="1"/>
  <c r="B9" i="1"/>
  <c r="B10" i="1"/>
  <c r="B11" i="1"/>
  <c r="D11" i="1" s="1"/>
  <c r="B12" i="1"/>
  <c r="B13" i="1"/>
  <c r="B14" i="1"/>
  <c r="B15" i="1"/>
  <c r="B16" i="1"/>
  <c r="B17" i="1"/>
  <c r="B18" i="1"/>
  <c r="B19" i="1"/>
  <c r="B20" i="1"/>
  <c r="B21" i="1"/>
  <c r="B22" i="1"/>
  <c r="B2" i="1"/>
  <c r="G14" i="1" l="1"/>
  <c r="G15" i="1"/>
  <c r="C7" i="1"/>
  <c r="C147" i="1"/>
  <c r="D147" i="1"/>
  <c r="C143" i="1"/>
  <c r="D143" i="1"/>
  <c r="D139" i="1"/>
  <c r="C139" i="1"/>
  <c r="C135" i="1"/>
  <c r="D135" i="1"/>
  <c r="D131" i="1"/>
  <c r="C131" i="1"/>
  <c r="C127" i="1"/>
  <c r="D127" i="1"/>
  <c r="D123" i="1"/>
  <c r="C123" i="1"/>
  <c r="C119" i="1"/>
  <c r="D119" i="1"/>
  <c r="D115" i="1"/>
  <c r="C115" i="1"/>
  <c r="C111" i="1"/>
  <c r="D111" i="1"/>
  <c r="D107" i="1"/>
  <c r="C107" i="1"/>
  <c r="C103" i="1"/>
  <c r="D103" i="1"/>
  <c r="D99" i="1"/>
  <c r="C99" i="1"/>
  <c r="C95" i="1"/>
  <c r="D95" i="1"/>
  <c r="D91" i="1"/>
  <c r="C91" i="1"/>
  <c r="D87" i="1"/>
  <c r="C87" i="1"/>
  <c r="D83" i="1"/>
  <c r="C83" i="1"/>
  <c r="C79" i="1"/>
  <c r="D79" i="1"/>
  <c r="D75" i="1"/>
  <c r="C75" i="1"/>
  <c r="D71" i="1"/>
  <c r="C71" i="1"/>
  <c r="D67" i="1"/>
  <c r="C67" i="1"/>
  <c r="C63" i="1"/>
  <c r="D63" i="1"/>
  <c r="D59" i="1"/>
  <c r="C59" i="1"/>
  <c r="D55" i="1"/>
  <c r="C55" i="1"/>
  <c r="D51" i="1"/>
  <c r="C51" i="1"/>
  <c r="C47" i="1"/>
  <c r="D47" i="1"/>
  <c r="D43" i="1"/>
  <c r="C43" i="1"/>
  <c r="D39" i="1"/>
  <c r="C39" i="1"/>
  <c r="D35" i="1"/>
  <c r="C35" i="1"/>
  <c r="C31" i="1"/>
  <c r="D31" i="1"/>
  <c r="D27" i="1"/>
  <c r="C27" i="1"/>
  <c r="D23" i="1"/>
  <c r="C23" i="1"/>
  <c r="C17" i="1"/>
  <c r="D17" i="1"/>
  <c r="D9" i="1"/>
  <c r="C9" i="1"/>
  <c r="D251" i="1"/>
  <c r="C251" i="1"/>
  <c r="D243" i="1"/>
  <c r="C243" i="1"/>
  <c r="D235" i="1"/>
  <c r="C235" i="1"/>
  <c r="C227" i="1"/>
  <c r="D227" i="1"/>
  <c r="D219" i="1"/>
  <c r="C219" i="1"/>
  <c r="D211" i="1"/>
  <c r="C211" i="1"/>
  <c r="C203" i="1"/>
  <c r="D203" i="1"/>
  <c r="C195" i="1"/>
  <c r="D195" i="1"/>
  <c r="C187" i="1"/>
  <c r="D187" i="1"/>
  <c r="C179" i="1"/>
  <c r="D179" i="1"/>
  <c r="C171" i="1"/>
  <c r="D171" i="1"/>
  <c r="C163" i="1"/>
  <c r="D163" i="1"/>
  <c r="C155" i="1"/>
  <c r="D155" i="1"/>
  <c r="D20" i="1"/>
  <c r="C20" i="1"/>
  <c r="D12" i="1"/>
  <c r="C12" i="1"/>
  <c r="C4" i="1"/>
  <c r="D4" i="1"/>
  <c r="D246" i="1"/>
  <c r="C246" i="1"/>
  <c r="D238" i="1"/>
  <c r="C238" i="1"/>
  <c r="D230" i="1"/>
  <c r="C230" i="1"/>
  <c r="D222" i="1"/>
  <c r="C222" i="1"/>
  <c r="D214" i="1"/>
  <c r="C214" i="1"/>
  <c r="D206" i="1"/>
  <c r="C206" i="1"/>
  <c r="D198" i="1"/>
  <c r="C198" i="1"/>
  <c r="D190" i="1"/>
  <c r="C190" i="1"/>
  <c r="D182" i="1"/>
  <c r="C182" i="1"/>
  <c r="D170" i="1"/>
  <c r="C170" i="1"/>
  <c r="D158" i="1"/>
  <c r="C158" i="1"/>
  <c r="D150" i="1"/>
  <c r="C150" i="1"/>
  <c r="D138" i="1"/>
  <c r="C138" i="1"/>
  <c r="D130" i="1"/>
  <c r="C130" i="1"/>
  <c r="D118" i="1"/>
  <c r="C118" i="1"/>
  <c r="D110" i="1"/>
  <c r="C110" i="1"/>
  <c r="D98" i="1"/>
  <c r="C98" i="1"/>
  <c r="D86" i="1"/>
  <c r="C86" i="1"/>
  <c r="D78" i="1"/>
  <c r="C78" i="1"/>
  <c r="D66" i="1"/>
  <c r="C66" i="1"/>
  <c r="D58" i="1"/>
  <c r="C58" i="1"/>
  <c r="D46" i="1"/>
  <c r="C46" i="1"/>
  <c r="D38" i="1"/>
  <c r="C38" i="1"/>
  <c r="D26" i="1"/>
  <c r="C26" i="1"/>
  <c r="D2" i="1"/>
  <c r="C2" i="1"/>
  <c r="D19" i="1"/>
  <c r="C19" i="1"/>
  <c r="D15" i="1"/>
  <c r="C15" i="1"/>
  <c r="D249" i="1"/>
  <c r="C249" i="1"/>
  <c r="D245" i="1"/>
  <c r="C245" i="1"/>
  <c r="D241" i="1"/>
  <c r="C241" i="1"/>
  <c r="C237" i="1"/>
  <c r="D237" i="1"/>
  <c r="D233" i="1"/>
  <c r="C233" i="1"/>
  <c r="D229" i="1"/>
  <c r="C229" i="1"/>
  <c r="D225" i="1"/>
  <c r="C225" i="1"/>
  <c r="D221" i="1"/>
  <c r="C221" i="1"/>
  <c r="D217" i="1"/>
  <c r="C217" i="1"/>
  <c r="D213" i="1"/>
  <c r="C213" i="1"/>
  <c r="D209" i="1"/>
  <c r="C209" i="1"/>
  <c r="C205" i="1"/>
  <c r="D205" i="1"/>
  <c r="D201" i="1"/>
  <c r="C201" i="1"/>
  <c r="C197" i="1"/>
  <c r="D197" i="1"/>
  <c r="D193" i="1"/>
  <c r="C193" i="1"/>
  <c r="C189" i="1"/>
  <c r="D189" i="1"/>
  <c r="D185" i="1"/>
  <c r="C185" i="1"/>
  <c r="C181" i="1"/>
  <c r="D181" i="1"/>
  <c r="D177" i="1"/>
  <c r="C177" i="1"/>
  <c r="C173" i="1"/>
  <c r="D173" i="1"/>
  <c r="D169" i="1"/>
  <c r="C169" i="1"/>
  <c r="C165" i="1"/>
  <c r="D165" i="1"/>
  <c r="D161" i="1"/>
  <c r="C161" i="1"/>
  <c r="C157" i="1"/>
  <c r="D157" i="1"/>
  <c r="D153" i="1"/>
  <c r="C153" i="1"/>
  <c r="C149" i="1"/>
  <c r="D149" i="1"/>
  <c r="D145" i="1"/>
  <c r="C145" i="1"/>
  <c r="C141" i="1"/>
  <c r="D141" i="1"/>
  <c r="C137" i="1"/>
  <c r="D137" i="1"/>
  <c r="C133" i="1"/>
  <c r="D133" i="1"/>
  <c r="C129" i="1"/>
  <c r="D129" i="1"/>
  <c r="C125" i="1"/>
  <c r="D125" i="1"/>
  <c r="C121" i="1"/>
  <c r="D121" i="1"/>
  <c r="C117" i="1"/>
  <c r="D117" i="1"/>
  <c r="C113" i="1"/>
  <c r="D113" i="1"/>
  <c r="C109" i="1"/>
  <c r="D109" i="1"/>
  <c r="C105" i="1"/>
  <c r="D105" i="1"/>
  <c r="C101" i="1"/>
  <c r="D101" i="1"/>
  <c r="C97" i="1"/>
  <c r="D97" i="1"/>
  <c r="C93" i="1"/>
  <c r="D93" i="1"/>
  <c r="C89" i="1"/>
  <c r="D89" i="1"/>
  <c r="C85" i="1"/>
  <c r="D85" i="1"/>
  <c r="C81" i="1"/>
  <c r="D81" i="1"/>
  <c r="C77" i="1"/>
  <c r="D77" i="1"/>
  <c r="C73" i="1"/>
  <c r="D73" i="1"/>
  <c r="C69" i="1"/>
  <c r="D69" i="1"/>
  <c r="C65" i="1"/>
  <c r="D65" i="1"/>
  <c r="C61" i="1"/>
  <c r="D61" i="1"/>
  <c r="C57" i="1"/>
  <c r="D57" i="1"/>
  <c r="C53" i="1"/>
  <c r="D53" i="1"/>
  <c r="C49" i="1"/>
  <c r="D49" i="1"/>
  <c r="C45" i="1"/>
  <c r="D45" i="1"/>
  <c r="C41" i="1"/>
  <c r="D41" i="1"/>
  <c r="C37" i="1"/>
  <c r="D37" i="1"/>
  <c r="C33" i="1"/>
  <c r="D33" i="1"/>
  <c r="C29" i="1"/>
  <c r="D29" i="1"/>
  <c r="C25" i="1"/>
  <c r="D25" i="1"/>
  <c r="C11" i="1"/>
  <c r="C21" i="1"/>
  <c r="D21" i="1"/>
  <c r="C13" i="1"/>
  <c r="D13" i="1"/>
  <c r="C5" i="1"/>
  <c r="D5" i="1"/>
  <c r="D247" i="1"/>
  <c r="C247" i="1"/>
  <c r="D239" i="1"/>
  <c r="C239" i="1"/>
  <c r="D231" i="1"/>
  <c r="C231" i="1"/>
  <c r="D223" i="1"/>
  <c r="C223" i="1"/>
  <c r="D215" i="1"/>
  <c r="C215" i="1"/>
  <c r="D207" i="1"/>
  <c r="C207" i="1"/>
  <c r="D199" i="1"/>
  <c r="C199" i="1"/>
  <c r="C191" i="1"/>
  <c r="D191" i="1"/>
  <c r="D183" i="1"/>
  <c r="C183" i="1"/>
  <c r="C175" i="1"/>
  <c r="D175" i="1"/>
  <c r="D167" i="1"/>
  <c r="C167" i="1"/>
  <c r="C159" i="1"/>
  <c r="D159" i="1"/>
  <c r="D151" i="1"/>
  <c r="C151" i="1"/>
  <c r="C16" i="1"/>
  <c r="D16" i="1"/>
  <c r="C8" i="1"/>
  <c r="D8" i="1"/>
  <c r="D250" i="1"/>
  <c r="C250" i="1"/>
  <c r="D242" i="1"/>
  <c r="C242" i="1"/>
  <c r="D234" i="1"/>
  <c r="C234" i="1"/>
  <c r="D226" i="1"/>
  <c r="C226" i="1"/>
  <c r="D218" i="1"/>
  <c r="C218" i="1"/>
  <c r="D210" i="1"/>
  <c r="C210" i="1"/>
  <c r="D202" i="1"/>
  <c r="C202" i="1"/>
  <c r="D194" i="1"/>
  <c r="C194" i="1"/>
  <c r="D186" i="1"/>
  <c r="C186" i="1"/>
  <c r="D178" i="1"/>
  <c r="C178" i="1"/>
  <c r="D174" i="1"/>
  <c r="C174" i="1"/>
  <c r="D166" i="1"/>
  <c r="C166" i="1"/>
  <c r="D162" i="1"/>
  <c r="C162" i="1"/>
  <c r="D154" i="1"/>
  <c r="C154" i="1"/>
  <c r="D146" i="1"/>
  <c r="C146" i="1"/>
  <c r="D142" i="1"/>
  <c r="C142" i="1"/>
  <c r="D134" i="1"/>
  <c r="C134" i="1"/>
  <c r="D126" i="1"/>
  <c r="C126" i="1"/>
  <c r="D122" i="1"/>
  <c r="C122" i="1"/>
  <c r="D114" i="1"/>
  <c r="C114" i="1"/>
  <c r="D106" i="1"/>
  <c r="C106" i="1"/>
  <c r="D102" i="1"/>
  <c r="C102" i="1"/>
  <c r="D94" i="1"/>
  <c r="C94" i="1"/>
  <c r="D90" i="1"/>
  <c r="C90" i="1"/>
  <c r="D82" i="1"/>
  <c r="C82" i="1"/>
  <c r="D74" i="1"/>
  <c r="C74" i="1"/>
  <c r="D70" i="1"/>
  <c r="C70" i="1"/>
  <c r="D62" i="1"/>
  <c r="C62" i="1"/>
  <c r="D54" i="1"/>
  <c r="C54" i="1"/>
  <c r="D50" i="1"/>
  <c r="C50" i="1"/>
  <c r="D42" i="1"/>
  <c r="C42" i="1"/>
  <c r="D34" i="1"/>
  <c r="C34" i="1"/>
  <c r="D30" i="1"/>
  <c r="C30" i="1"/>
  <c r="D22" i="1"/>
  <c r="C22" i="1"/>
  <c r="D18" i="1"/>
  <c r="C18" i="1"/>
  <c r="D14" i="1"/>
  <c r="C14" i="1"/>
  <c r="D10" i="1"/>
  <c r="C10" i="1"/>
  <c r="D6" i="1"/>
  <c r="C6" i="1"/>
  <c r="D252" i="1"/>
  <c r="C252" i="1"/>
  <c r="C248" i="1"/>
  <c r="D248" i="1"/>
  <c r="D244" i="1"/>
  <c r="C244" i="1"/>
  <c r="D240" i="1"/>
  <c r="C240" i="1"/>
  <c r="D236" i="1"/>
  <c r="C236" i="1"/>
  <c r="C232" i="1"/>
  <c r="D232" i="1"/>
  <c r="D228" i="1"/>
  <c r="C228" i="1"/>
  <c r="C224" i="1"/>
  <c r="D224" i="1"/>
  <c r="D220" i="1"/>
  <c r="C220" i="1"/>
  <c r="C216" i="1"/>
  <c r="D216" i="1"/>
  <c r="D212" i="1"/>
  <c r="C212" i="1"/>
  <c r="D208" i="1"/>
  <c r="C208" i="1"/>
  <c r="D204" i="1"/>
  <c r="C204" i="1"/>
  <c r="C200" i="1"/>
  <c r="D200" i="1"/>
  <c r="D196" i="1"/>
  <c r="C196" i="1"/>
  <c r="D192" i="1"/>
  <c r="C192" i="1"/>
  <c r="D188" i="1"/>
  <c r="C188" i="1"/>
  <c r="C184" i="1"/>
  <c r="D184" i="1"/>
  <c r="D180" i="1"/>
  <c r="C180" i="1"/>
  <c r="D176" i="1"/>
  <c r="C176" i="1"/>
  <c r="D172" i="1"/>
  <c r="C172" i="1"/>
  <c r="C168" i="1"/>
  <c r="D168" i="1"/>
  <c r="D164" i="1"/>
  <c r="C164" i="1"/>
  <c r="D160" i="1"/>
  <c r="C160" i="1"/>
  <c r="D156" i="1"/>
  <c r="C156" i="1"/>
  <c r="C152" i="1"/>
  <c r="D152" i="1"/>
  <c r="D148" i="1"/>
  <c r="C148" i="1"/>
  <c r="D144" i="1"/>
  <c r="C144" i="1"/>
  <c r="D140" i="1"/>
  <c r="C140" i="1"/>
  <c r="D136" i="1"/>
  <c r="C136" i="1"/>
  <c r="D132" i="1"/>
  <c r="C132" i="1"/>
  <c r="D128" i="1"/>
  <c r="C128" i="1"/>
  <c r="D124" i="1"/>
  <c r="C124" i="1"/>
  <c r="D120" i="1"/>
  <c r="C120" i="1"/>
  <c r="D116" i="1"/>
  <c r="C116" i="1"/>
  <c r="D112" i="1"/>
  <c r="C112" i="1"/>
  <c r="D108" i="1"/>
  <c r="C108" i="1"/>
  <c r="D104" i="1"/>
  <c r="C104" i="1"/>
  <c r="D100" i="1"/>
  <c r="C100" i="1"/>
  <c r="D96" i="1"/>
  <c r="C96" i="1"/>
  <c r="D92" i="1"/>
  <c r="C92" i="1"/>
  <c r="D88" i="1"/>
  <c r="C88" i="1"/>
  <c r="D84" i="1"/>
  <c r="C84" i="1"/>
  <c r="D80" i="1"/>
  <c r="C80" i="1"/>
  <c r="D76" i="1"/>
  <c r="C76" i="1"/>
  <c r="D72" i="1"/>
  <c r="C72" i="1"/>
  <c r="D68" i="1"/>
  <c r="C68" i="1"/>
  <c r="D64" i="1"/>
  <c r="C64" i="1"/>
  <c r="D60" i="1"/>
  <c r="C60" i="1"/>
  <c r="D56" i="1"/>
  <c r="C56" i="1"/>
  <c r="D52" i="1"/>
  <c r="C52" i="1"/>
  <c r="D48" i="1"/>
  <c r="C48" i="1"/>
  <c r="D44" i="1"/>
  <c r="C44" i="1"/>
  <c r="D40" i="1"/>
  <c r="C40" i="1"/>
  <c r="D36" i="1"/>
  <c r="C36" i="1"/>
  <c r="D32" i="1"/>
  <c r="C32" i="1"/>
  <c r="D28" i="1"/>
  <c r="C28" i="1"/>
  <c r="D24" i="1"/>
  <c r="C24" i="1"/>
  <c r="C3" i="1"/>
  <c r="G17" i="1" l="1"/>
  <c r="G16" i="1"/>
</calcChain>
</file>

<file path=xl/sharedStrings.xml><?xml version="1.0" encoding="utf-8"?>
<sst xmlns="http://schemas.openxmlformats.org/spreadsheetml/2006/main" count="49" uniqueCount="39">
  <si>
    <t>Ausgabe</t>
  </si>
  <si>
    <t>Eingabe</t>
  </si>
  <si>
    <t>Intervall Eingabe</t>
  </si>
  <si>
    <t>Max</t>
  </si>
  <si>
    <t>Pkum</t>
  </si>
  <si>
    <t>Mittelwert</t>
  </si>
  <si>
    <t>Standardabweichung</t>
  </si>
  <si>
    <t>UGW</t>
  </si>
  <si>
    <t>OGW</t>
  </si>
  <si>
    <t>Normalverteilung</t>
  </si>
  <si>
    <t>Messwert</t>
  </si>
  <si>
    <t>P(X=x)</t>
  </si>
  <si>
    <t>P(X&lt;=x)</t>
  </si>
  <si>
    <t>P(UGW&lt;=X&lt;=OGW)</t>
  </si>
  <si>
    <t>StandAbw</t>
  </si>
  <si>
    <t>NormVert</t>
  </si>
  <si>
    <t>X</t>
  </si>
  <si>
    <t>X0</t>
  </si>
  <si>
    <t>P(UGW&lt;=X)</t>
  </si>
  <si>
    <t>P(X&lt;=OGW)</t>
  </si>
  <si>
    <t>P(X&gt;=OGW)</t>
  </si>
  <si>
    <t>P(X=UGW)</t>
  </si>
  <si>
    <t>P(X=OGW)</t>
  </si>
  <si>
    <t>Fehler</t>
  </si>
  <si>
    <t>P(X=Mittelwert)</t>
  </si>
  <si>
    <t>OGW - UGW</t>
  </si>
  <si>
    <t>Position Intervallwert</t>
  </si>
  <si>
    <t>Anzahl Messungen [max = 250]</t>
  </si>
  <si>
    <t>Min</t>
  </si>
  <si>
    <t>Halbe Strecke OGW --&gt; MAX</t>
  </si>
  <si>
    <t>Halbe Strecke bis MIN</t>
  </si>
  <si>
    <t>Hälfte bis MAX</t>
  </si>
  <si>
    <t>Halbes Min</t>
  </si>
  <si>
    <t>P(X&lt;=UGW)</t>
  </si>
  <si>
    <t>x</t>
  </si>
  <si>
    <t>Norm.Vert</t>
  </si>
  <si>
    <t>Standabw</t>
  </si>
  <si>
    <t>Varianz</t>
  </si>
  <si>
    <t>Messwert [x] - Verteilungsfunktion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</si>
</sst>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0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165" fontId="0" fillId="0" borderId="0" xfId="1" applyNumberFormat="1" applyFont="1"/>
    <xf numFmtId="0" fontId="0" fillId="3" borderId="0" xfId="0" applyFill="1"/>
    <xf numFmtId="0" fontId="0" fillId="2" borderId="2" xfId="0" applyFill="1" applyBorder="1"/>
    <xf numFmtId="0" fontId="0" fillId="4" borderId="0" xfId="0" applyFill="1"/>
    <xf numFmtId="0" fontId="2" fillId="4" borderId="3" xfId="0" applyFont="1" applyFill="1" applyBorder="1"/>
    <xf numFmtId="0" fontId="2" fillId="4" borderId="4" xfId="0" applyFont="1" applyFill="1" applyBorder="1"/>
    <xf numFmtId="0" fontId="0" fillId="4" borderId="0" xfId="0" applyFill="1" applyAlignment="1">
      <alignment horizontal="center"/>
    </xf>
    <xf numFmtId="164" fontId="0" fillId="4" borderId="0" xfId="1" applyNumberFormat="1" applyFont="1" applyFill="1"/>
    <xf numFmtId="0" fontId="0" fillId="3" borderId="5" xfId="1" applyNumberFormat="1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vertical="center"/>
    </xf>
    <xf numFmtId="10" fontId="0" fillId="0" borderId="0" xfId="1" applyNumberFormat="1" applyFont="1" applyFill="1" applyBorder="1" applyAlignment="1">
      <alignment horizontal="center"/>
    </xf>
    <xf numFmtId="164" fontId="0" fillId="4" borderId="7" xfId="1" applyNumberFormat="1" applyFont="1" applyFill="1" applyBorder="1" applyAlignment="1">
      <alignment horizontal="center"/>
    </xf>
    <xf numFmtId="164" fontId="0" fillId="4" borderId="8" xfId="1" applyNumberFormat="1" applyFont="1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2" fillId="0" borderId="1" xfId="0" applyFont="1" applyBorder="1"/>
    <xf numFmtId="0" fontId="0" fillId="0" borderId="2" xfId="0" applyBorder="1"/>
    <xf numFmtId="0" fontId="2" fillId="0" borderId="3" xfId="0" applyFont="1" applyBorder="1"/>
    <xf numFmtId="0" fontId="0" fillId="0" borderId="7" xfId="0" applyBorder="1"/>
    <xf numFmtId="0" fontId="2" fillId="0" borderId="4" xfId="0" applyFont="1" applyBorder="1"/>
    <xf numFmtId="0" fontId="0" fillId="0" borderId="8" xfId="0" applyBorder="1"/>
    <xf numFmtId="0" fontId="3" fillId="4" borderId="0" xfId="0" applyFont="1" applyFill="1" applyAlignment="1">
      <alignment horizontal="left" vertical="center" indent="10"/>
    </xf>
  </cellXfs>
  <cellStyles count="2">
    <cellStyle name="Prozent" xfId="1" builtinId="5"/>
    <cellStyle name="Standard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Schulung!$B$1</c:f>
              <c:strCache>
                <c:ptCount val="1"/>
                <c:pt idx="0">
                  <c:v>Norm.Vert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Schulung!$A$2:$A$101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xVal>
          <c:yVal>
            <c:numRef>
              <c:f>Schulung!$B$2:$B$101</c:f>
              <c:numCache>
                <c:formatCode>General</c:formatCode>
                <c:ptCount val="100"/>
                <c:pt idx="0">
                  <c:v>2.438960745893352E-7</c:v>
                </c:pt>
                <c:pt idx="1">
                  <c:v>3.9612990910320755E-7</c:v>
                </c:pt>
                <c:pt idx="2">
                  <c:v>6.3698251788670893E-7</c:v>
                </c:pt>
                <c:pt idx="3">
                  <c:v>1.014085206548676E-6</c:v>
                </c:pt>
                <c:pt idx="4">
                  <c:v>1.5983741106905478E-6</c:v>
                </c:pt>
                <c:pt idx="5">
                  <c:v>2.4942471290053532E-6</c:v>
                </c:pt>
                <c:pt idx="6">
                  <c:v>3.8535196742087128E-6</c:v>
                </c:pt>
                <c:pt idx="7">
                  <c:v>5.8943067756539858E-6</c:v>
                </c:pt>
                <c:pt idx="8">
                  <c:v>8.9261657177132918E-6</c:v>
                </c:pt>
                <c:pt idx="9">
                  <c:v>1.3383022576488536E-5</c:v>
                </c:pt>
                <c:pt idx="10">
                  <c:v>1.9865547139277272E-5</c:v>
                </c:pt>
                <c:pt idx="11">
                  <c:v>2.9194692579146026E-5</c:v>
                </c:pt>
                <c:pt idx="12">
                  <c:v>4.2478027055075142E-5</c:v>
                </c:pt>
                <c:pt idx="13">
                  <c:v>6.1190193011377187E-5</c:v>
                </c:pt>
                <c:pt idx="14">
                  <c:v>8.726826950457601E-5</c:v>
                </c:pt>
                <c:pt idx="15">
                  <c:v>1.2322191684730198E-4</c:v>
                </c:pt>
                <c:pt idx="16">
                  <c:v>1.722568939053681E-4</c:v>
                </c:pt>
                <c:pt idx="17">
                  <c:v>2.3840882014648405E-4</c:v>
                </c:pt>
                <c:pt idx="18">
                  <c:v>3.2668190561999186E-4</c:v>
                </c:pt>
                <c:pt idx="19">
                  <c:v>4.4318484119380076E-4</c:v>
                </c:pt>
                <c:pt idx="20">
                  <c:v>5.9525324197758534E-4</c:v>
                </c:pt>
                <c:pt idx="21">
                  <c:v>7.9154515829799694E-4</c:v>
                </c:pt>
                <c:pt idx="22">
                  <c:v>1.0420934814422591E-3</c:v>
                </c:pt>
                <c:pt idx="23">
                  <c:v>1.3582969233685612E-3</c:v>
                </c:pt>
                <c:pt idx="24">
                  <c:v>1.752830049356854E-3</c:v>
                </c:pt>
                <c:pt idx="25">
                  <c:v>2.2394530294842902E-3</c:v>
                </c:pt>
                <c:pt idx="26">
                  <c:v>2.8327037741601186E-3</c:v>
                </c:pt>
                <c:pt idx="27">
                  <c:v>3.5474592846231421E-3</c:v>
                </c:pt>
                <c:pt idx="28">
                  <c:v>4.3983595980427196E-3</c:v>
                </c:pt>
                <c:pt idx="29">
                  <c:v>5.3990966513188061E-3</c:v>
                </c:pt>
                <c:pt idx="30">
                  <c:v>6.5615814774676604E-3</c:v>
                </c:pt>
                <c:pt idx="31">
                  <c:v>7.8950158300894139E-3</c:v>
                </c:pt>
                <c:pt idx="32">
                  <c:v>9.4049077376886937E-3</c:v>
                </c:pt>
                <c:pt idx="33">
                  <c:v>1.1092083467945555E-2</c:v>
                </c:pt>
                <c:pt idx="34">
                  <c:v>1.2951759566589173E-2</c:v>
                </c:pt>
                <c:pt idx="35">
                  <c:v>1.4972746563574486E-2</c:v>
                </c:pt>
                <c:pt idx="36">
                  <c:v>1.7136859204780735E-2</c:v>
                </c:pt>
                <c:pt idx="37">
                  <c:v>1.9418605498321296E-2</c:v>
                </c:pt>
                <c:pt idx="38">
                  <c:v>2.1785217703255054E-2</c:v>
                </c:pt>
                <c:pt idx="39">
                  <c:v>2.4197072451914336E-2</c:v>
                </c:pt>
                <c:pt idx="40">
                  <c:v>2.6608524989875482E-2</c:v>
                </c:pt>
                <c:pt idx="41">
                  <c:v>2.8969155276148274E-2</c:v>
                </c:pt>
                <c:pt idx="42">
                  <c:v>3.1225393336676129E-2</c:v>
                </c:pt>
                <c:pt idx="43">
                  <c:v>3.3322460289179963E-2</c:v>
                </c:pt>
                <c:pt idx="44">
                  <c:v>3.5206532676429952E-2</c:v>
                </c:pt>
                <c:pt idx="45">
                  <c:v>3.6827014030332332E-2</c:v>
                </c:pt>
                <c:pt idx="46">
                  <c:v>3.8138781546052408E-2</c:v>
                </c:pt>
                <c:pt idx="47">
                  <c:v>3.9104269397545591E-2</c:v>
                </c:pt>
                <c:pt idx="48">
                  <c:v>3.9695254747701178E-2</c:v>
                </c:pt>
                <c:pt idx="49">
                  <c:v>3.9894228040143274E-2</c:v>
                </c:pt>
                <c:pt idx="50">
                  <c:v>3.9695254747701178E-2</c:v>
                </c:pt>
                <c:pt idx="51">
                  <c:v>3.9104269397545591E-2</c:v>
                </c:pt>
                <c:pt idx="52">
                  <c:v>3.8138781546052408E-2</c:v>
                </c:pt>
                <c:pt idx="53">
                  <c:v>3.6827014030332332E-2</c:v>
                </c:pt>
                <c:pt idx="54">
                  <c:v>3.5206532676429952E-2</c:v>
                </c:pt>
                <c:pt idx="55">
                  <c:v>3.3322460289179963E-2</c:v>
                </c:pt>
                <c:pt idx="56">
                  <c:v>3.1225393336676129E-2</c:v>
                </c:pt>
                <c:pt idx="57">
                  <c:v>2.8969155276148274E-2</c:v>
                </c:pt>
                <c:pt idx="58">
                  <c:v>2.6608524989875482E-2</c:v>
                </c:pt>
                <c:pt idx="59">
                  <c:v>2.4197072451914336E-2</c:v>
                </c:pt>
                <c:pt idx="60">
                  <c:v>2.1785217703255054E-2</c:v>
                </c:pt>
                <c:pt idx="61">
                  <c:v>1.9418605498321296E-2</c:v>
                </c:pt>
                <c:pt idx="62">
                  <c:v>1.7136859204780735E-2</c:v>
                </c:pt>
                <c:pt idx="63">
                  <c:v>1.4972746563574486E-2</c:v>
                </c:pt>
                <c:pt idx="64">
                  <c:v>1.2951759566589173E-2</c:v>
                </c:pt>
                <c:pt idx="65">
                  <c:v>1.1092083467945555E-2</c:v>
                </c:pt>
                <c:pt idx="66">
                  <c:v>9.4049077376886937E-3</c:v>
                </c:pt>
                <c:pt idx="67">
                  <c:v>7.8950158300894139E-3</c:v>
                </c:pt>
                <c:pt idx="68">
                  <c:v>6.5615814774676604E-3</c:v>
                </c:pt>
                <c:pt idx="69">
                  <c:v>5.3990966513188061E-3</c:v>
                </c:pt>
                <c:pt idx="70">
                  <c:v>4.3983595980427196E-3</c:v>
                </c:pt>
                <c:pt idx="71">
                  <c:v>3.5474592846231421E-3</c:v>
                </c:pt>
                <c:pt idx="72">
                  <c:v>2.8327037741601186E-3</c:v>
                </c:pt>
                <c:pt idx="73">
                  <c:v>2.2394530294842902E-3</c:v>
                </c:pt>
                <c:pt idx="74">
                  <c:v>1.752830049356854E-3</c:v>
                </c:pt>
                <c:pt idx="75">
                  <c:v>1.3582969233685612E-3</c:v>
                </c:pt>
                <c:pt idx="76">
                  <c:v>1.0420934814422591E-3</c:v>
                </c:pt>
                <c:pt idx="77">
                  <c:v>7.9154515829799694E-4</c:v>
                </c:pt>
                <c:pt idx="78">
                  <c:v>5.9525324197758534E-4</c:v>
                </c:pt>
                <c:pt idx="79">
                  <c:v>4.4318484119380076E-4</c:v>
                </c:pt>
                <c:pt idx="80">
                  <c:v>3.2668190561999186E-4</c:v>
                </c:pt>
                <c:pt idx="81">
                  <c:v>2.3840882014648405E-4</c:v>
                </c:pt>
                <c:pt idx="82">
                  <c:v>1.722568939053681E-4</c:v>
                </c:pt>
                <c:pt idx="83">
                  <c:v>1.2322191684730198E-4</c:v>
                </c:pt>
                <c:pt idx="84">
                  <c:v>8.726826950457601E-5</c:v>
                </c:pt>
                <c:pt idx="85">
                  <c:v>6.1190193011377187E-5</c:v>
                </c:pt>
                <c:pt idx="86">
                  <c:v>4.2478027055075142E-5</c:v>
                </c:pt>
                <c:pt idx="87">
                  <c:v>2.9194692579146026E-5</c:v>
                </c:pt>
                <c:pt idx="88">
                  <c:v>1.9865547139277272E-5</c:v>
                </c:pt>
                <c:pt idx="89">
                  <c:v>1.3383022576488536E-5</c:v>
                </c:pt>
                <c:pt idx="90">
                  <c:v>8.9261657177132918E-6</c:v>
                </c:pt>
                <c:pt idx="91">
                  <c:v>5.8943067756539858E-6</c:v>
                </c:pt>
                <c:pt idx="92">
                  <c:v>3.8535196742087128E-6</c:v>
                </c:pt>
                <c:pt idx="93">
                  <c:v>2.4942471290053532E-6</c:v>
                </c:pt>
                <c:pt idx="94">
                  <c:v>1.5983741106905478E-6</c:v>
                </c:pt>
                <c:pt idx="95">
                  <c:v>1.014085206548676E-6</c:v>
                </c:pt>
                <c:pt idx="96">
                  <c:v>6.3698251788670893E-7</c:v>
                </c:pt>
                <c:pt idx="97">
                  <c:v>3.9612990910320755E-7</c:v>
                </c:pt>
                <c:pt idx="98">
                  <c:v>2.438960745893352E-7</c:v>
                </c:pt>
                <c:pt idx="99">
                  <c:v>1.4867195147342977E-7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6901360"/>
        <c:axId val="456899008"/>
      </c:scatterChart>
      <c:valAx>
        <c:axId val="456901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6899008"/>
        <c:crosses val="autoZero"/>
        <c:crossBetween val="midCat"/>
        <c:majorUnit val="10"/>
      </c:valAx>
      <c:valAx>
        <c:axId val="45689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6901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Wahrscheinlichkeitsdichtefunktion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[0]!XAchse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xVal>
          <c:yVal>
            <c:numRef>
              <c:f>[0]!NormVert</c:f>
              <c:numCache>
                <c:formatCode>0.000%</c:formatCode>
                <c:ptCount val="101"/>
                <c:pt idx="0">
                  <c:v>5.5346390748787004E-17</c:v>
                </c:pt>
                <c:pt idx="1">
                  <c:v>2.1889922174819732E-16</c:v>
                </c:pt>
                <c:pt idx="2">
                  <c:v>8.4204518058948215E-16</c:v>
                </c:pt>
                <c:pt idx="3">
                  <c:v>3.1503792326936487E-15</c:v>
                </c:pt>
                <c:pt idx="4">
                  <c:v>1.1463745651778072E-14</c:v>
                </c:pt>
                <c:pt idx="5">
                  <c:v>4.0572008883816833E-14</c:v>
                </c:pt>
                <c:pt idx="6">
                  <c:v>1.3965701216982806E-13</c:v>
                </c:pt>
                <c:pt idx="7">
                  <c:v>4.6755773429521401E-13</c:v>
                </c:pt>
                <c:pt idx="8">
                  <c:v>1.522453401394099E-12</c:v>
                </c:pt>
                <c:pt idx="9">
                  <c:v>4.8215762203464454E-12</c:v>
                </c:pt>
                <c:pt idx="10">
                  <c:v>1.4851500312253588E-11</c:v>
                </c:pt>
                <c:pt idx="11">
                  <c:v>4.4492610246047536E-11</c:v>
                </c:pt>
                <c:pt idx="12">
                  <c:v>1.2964080113449491E-10</c:v>
                </c:pt>
                <c:pt idx="13">
                  <c:v>3.6739377329360361E-10</c:v>
                </c:pt>
                <c:pt idx="14">
                  <c:v>1.0126471416372143E-9</c:v>
                </c:pt>
                <c:pt idx="15">
                  <c:v>2.7146932012642567E-9</c:v>
                </c:pt>
                <c:pt idx="16">
                  <c:v>7.0781479107581445E-9</c:v>
                </c:pt>
                <c:pt idx="17">
                  <c:v>1.7949600070905459E-8</c:v>
                </c:pt>
                <c:pt idx="18">
                  <c:v>4.4271698475365211E-8</c:v>
                </c:pt>
                <c:pt idx="19">
                  <c:v>1.0620228369451424E-7</c:v>
                </c:pt>
                <c:pt idx="20">
                  <c:v>2.477865857890496E-7</c:v>
                </c:pt>
                <c:pt idx="21">
                  <c:v>5.6228693435780274E-7</c:v>
                </c:pt>
                <c:pt idx="22">
                  <c:v>1.2410076451049984E-6</c:v>
                </c:pt>
                <c:pt idx="23">
                  <c:v>2.6639568511509126E-6</c:v>
                </c:pt>
                <c:pt idx="24">
                  <c:v>5.5618103992730707E-6</c:v>
                </c:pt>
                <c:pt idx="25">
                  <c:v>1.1293834981469607E-5</c:v>
                </c:pt>
                <c:pt idx="26">
                  <c:v>2.2305037627480895E-5</c:v>
                </c:pt>
                <c:pt idx="27">
                  <c:v>4.2845059177051057E-5</c:v>
                </c:pt>
                <c:pt idx="28">
                  <c:v>8.0045108603470113E-5</c:v>
                </c:pt>
                <c:pt idx="29">
                  <c:v>1.4544711584096E-4</c:v>
                </c:pt>
                <c:pt idx="30">
                  <c:v>2.570464993818509E-4</c:v>
                </c:pt>
                <c:pt idx="31">
                  <c:v>4.4182932573835087E-4</c:v>
                </c:pt>
                <c:pt idx="32">
                  <c:v>7.3864140198966785E-4</c:v>
                </c:pt>
                <c:pt idx="33">
                  <c:v>1.2010166274348704E-3</c:v>
                </c:pt>
                <c:pt idx="34">
                  <c:v>1.8993310039662405E-3</c:v>
                </c:pt>
                <c:pt idx="35">
                  <c:v>2.9213834155947566E-3</c:v>
                </c:pt>
                <c:pt idx="36">
                  <c:v>4.3703148489515802E-3</c:v>
                </c:pt>
                <c:pt idx="37">
                  <c:v>6.358770584402997E-3</c:v>
                </c:pt>
                <c:pt idx="38">
                  <c:v>8.9984944188646766E-3</c:v>
                </c:pt>
                <c:pt idx="39">
                  <c:v>1.2385193926498851E-2</c:v>
                </c:pt>
                <c:pt idx="40">
                  <c:v>1.6579523132124779E-2</c:v>
                </c:pt>
                <c:pt idx="41">
                  <c:v>2.1586265944315289E-2</c:v>
                </c:pt>
                <c:pt idx="42">
                  <c:v>2.7335012445998938E-2</c:v>
                </c:pt>
                <c:pt idx="43">
                  <c:v>3.3666447592343149E-2</c:v>
                </c:pt>
                <c:pt idx="44">
                  <c:v>4.0328454086523899E-2</c:v>
                </c:pt>
                <c:pt idx="45">
                  <c:v>4.6985312568383758E-2</c:v>
                </c:pt>
                <c:pt idx="46">
                  <c:v>5.3241334253725368E-2</c:v>
                </c:pt>
                <c:pt idx="47">
                  <c:v>5.8677554460716583E-2</c:v>
                </c:pt>
                <c:pt idx="48">
                  <c:v>6.2897204615498858E-2</c:v>
                </c:pt>
                <c:pt idx="49">
                  <c:v>6.5573286016989987E-2</c:v>
                </c:pt>
                <c:pt idx="50">
                  <c:v>6.6490380066905441E-2</c:v>
                </c:pt>
                <c:pt idx="51">
                  <c:v>6.5573286016989987E-2</c:v>
                </c:pt>
                <c:pt idx="52">
                  <c:v>6.2897204615498858E-2</c:v>
                </c:pt>
                <c:pt idx="53">
                  <c:v>5.8677554460716583E-2</c:v>
                </c:pt>
                <c:pt idx="54">
                  <c:v>5.3241334253725368E-2</c:v>
                </c:pt>
                <c:pt idx="55">
                  <c:v>4.6985312568383758E-2</c:v>
                </c:pt>
                <c:pt idx="56">
                  <c:v>4.0328454086523899E-2</c:v>
                </c:pt>
                <c:pt idx="57">
                  <c:v>3.3666447592343149E-2</c:v>
                </c:pt>
                <c:pt idx="58">
                  <c:v>2.7335012445998938E-2</c:v>
                </c:pt>
                <c:pt idx="59">
                  <c:v>2.1586265944315289E-2</c:v>
                </c:pt>
                <c:pt idx="60">
                  <c:v>1.6579523132124779E-2</c:v>
                </c:pt>
                <c:pt idx="61">
                  <c:v>1.2385193926498851E-2</c:v>
                </c:pt>
                <c:pt idx="62">
                  <c:v>8.9984944188646766E-3</c:v>
                </c:pt>
                <c:pt idx="63">
                  <c:v>6.358770584402997E-3</c:v>
                </c:pt>
                <c:pt idx="64">
                  <c:v>4.3703148489515802E-3</c:v>
                </c:pt>
                <c:pt idx="65">
                  <c:v>2.9213834155947566E-3</c:v>
                </c:pt>
                <c:pt idx="66">
                  <c:v>1.8993310039662405E-3</c:v>
                </c:pt>
                <c:pt idx="67">
                  <c:v>1.2010166274348704E-3</c:v>
                </c:pt>
                <c:pt idx="68">
                  <c:v>7.3864140198966785E-4</c:v>
                </c:pt>
                <c:pt idx="69">
                  <c:v>4.4182932573835087E-4</c:v>
                </c:pt>
                <c:pt idx="70">
                  <c:v>2.570464993818509E-4</c:v>
                </c:pt>
                <c:pt idx="71">
                  <c:v>1.4544711584096E-4</c:v>
                </c:pt>
                <c:pt idx="72">
                  <c:v>8.0045108603470113E-5</c:v>
                </c:pt>
                <c:pt idx="73">
                  <c:v>4.2845059177051057E-5</c:v>
                </c:pt>
                <c:pt idx="74">
                  <c:v>2.2305037627480895E-5</c:v>
                </c:pt>
                <c:pt idx="75">
                  <c:v>1.1293834981469607E-5</c:v>
                </c:pt>
                <c:pt idx="76">
                  <c:v>5.5618103992730707E-6</c:v>
                </c:pt>
                <c:pt idx="77">
                  <c:v>2.6639568511509126E-6</c:v>
                </c:pt>
                <c:pt idx="78">
                  <c:v>1.2410076451049984E-6</c:v>
                </c:pt>
                <c:pt idx="79">
                  <c:v>5.6228693435780274E-7</c:v>
                </c:pt>
                <c:pt idx="80">
                  <c:v>2.477865857890496E-7</c:v>
                </c:pt>
                <c:pt idx="81">
                  <c:v>1.0620228369451424E-7</c:v>
                </c:pt>
                <c:pt idx="82">
                  <c:v>4.4271698475365211E-8</c:v>
                </c:pt>
                <c:pt idx="83">
                  <c:v>1.7949600070905459E-8</c:v>
                </c:pt>
                <c:pt idx="84">
                  <c:v>7.0781479107581445E-9</c:v>
                </c:pt>
                <c:pt idx="85">
                  <c:v>2.7146932012642567E-9</c:v>
                </c:pt>
                <c:pt idx="86">
                  <c:v>1.0126471416372143E-9</c:v>
                </c:pt>
                <c:pt idx="87">
                  <c:v>3.6739377329360361E-10</c:v>
                </c:pt>
                <c:pt idx="88">
                  <c:v>1.2964080113449491E-10</c:v>
                </c:pt>
                <c:pt idx="89">
                  <c:v>4.4492610246047536E-11</c:v>
                </c:pt>
                <c:pt idx="90">
                  <c:v>1.4851500312253588E-11</c:v>
                </c:pt>
                <c:pt idx="91">
                  <c:v>4.8215762203464454E-12</c:v>
                </c:pt>
                <c:pt idx="92">
                  <c:v>1.522453401394099E-12</c:v>
                </c:pt>
                <c:pt idx="93">
                  <c:v>4.6755773429521401E-13</c:v>
                </c:pt>
                <c:pt idx="94">
                  <c:v>1.3965701216982806E-13</c:v>
                </c:pt>
                <c:pt idx="95">
                  <c:v>4.0572008883816833E-14</c:v>
                </c:pt>
                <c:pt idx="96">
                  <c:v>1.1463745651778072E-14</c:v>
                </c:pt>
                <c:pt idx="97">
                  <c:v>3.1503792326936487E-15</c:v>
                </c:pt>
                <c:pt idx="98">
                  <c:v>8.4204518058948215E-16</c:v>
                </c:pt>
                <c:pt idx="99">
                  <c:v>2.1889922174819732E-16</c:v>
                </c:pt>
                <c:pt idx="100">
                  <c:v>5.5346390748787004E-17</c:v>
                </c:pt>
              </c:numCache>
            </c:numRef>
          </c:yVal>
          <c:smooth val="1"/>
        </c:ser>
        <c:ser>
          <c:idx val="1"/>
          <c:order val="1"/>
          <c:tx>
            <c:v>UGW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0"/>
              <c:layout>
                <c:manualLayout>
                  <c:x val="-3.8890820465623574E-2"/>
                  <c:y val="-6.9066366704161983E-2"/>
                </c:manualLayout>
              </c:layout>
              <c:tx>
                <c:rich>
                  <a:bodyPr/>
                  <a:lstStyle/>
                  <a:p>
                    <a:fld id="{27898E34-DCCF-4C70-9EC5-188332538CD8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errBars>
            <c:errDir val="y"/>
            <c:errBarType val="minus"/>
            <c:errValType val="cust"/>
            <c:noEndCap val="1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[0]!Fehler</c:f>
                <c:numCache>
                  <c:formatCode>General</c:formatCode>
                  <c:ptCount val="1"/>
                  <c:pt idx="0">
                    <c:v>7.9788456080286535E-2</c:v>
                  </c:pt>
                </c:numCache>
              </c:numRef>
            </c:minus>
            <c:spPr>
              <a:noFill/>
              <a:ln w="19050" cap="flat" cmpd="sng" algn="ctr">
                <a:solidFill>
                  <a:srgbClr val="FF0000"/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1"/>
            <c:val val="0"/>
            <c:spPr>
              <a:noFill/>
              <a:ln w="9525" cap="flat" cmpd="sng" algn="ctr">
                <a:solidFill>
                  <a:schemeClr val="lt1">
                    <a:lumMod val="95000"/>
                  </a:schemeClr>
                </a:solidFill>
                <a:round/>
              </a:ln>
              <a:effectLst/>
            </c:spPr>
          </c:errBars>
          <c:xVal>
            <c:numRef>
              <c:f>'Eingabe und Grafik'!$C$14</c:f>
              <c:numCache>
                <c:formatCode>General</c:formatCode>
                <c:ptCount val="1"/>
                <c:pt idx="0">
                  <c:v>40</c:v>
                </c:pt>
              </c:numCache>
            </c:numRef>
          </c:xVal>
          <c:yVal>
            <c:numRef>
              <c:f>[0]!Fehler</c:f>
              <c:numCache>
                <c:formatCode>0.00%</c:formatCode>
                <c:ptCount val="1"/>
                <c:pt idx="0">
                  <c:v>7.9788456080286535E-2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datalabelsRange>
                <c15:f>'Eingabe und Grafik'!$B$14</c15:f>
                <c15:dlblRangeCache>
                  <c:ptCount val="1"/>
                  <c:pt idx="0">
                    <c:v>UGW</c:v>
                  </c:pt>
                </c15:dlblRangeCache>
              </c15:datalabelsRange>
            </c:ext>
          </c:extLst>
        </c:ser>
        <c:ser>
          <c:idx val="2"/>
          <c:order val="2"/>
          <c:tx>
            <c:v>OGW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0"/>
              <c:layout>
                <c:manualLayout>
                  <c:x val="-3.9069264069264066E-2"/>
                  <c:y val="-6.9066366704161983E-2"/>
                </c:manualLayout>
              </c:layout>
              <c:tx>
                <c:rich>
                  <a:bodyPr/>
                  <a:lstStyle/>
                  <a:p>
                    <a:fld id="{F6662817-1EE2-46E4-8241-744C5C46E4D8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errBars>
            <c:errDir val="y"/>
            <c:errBarType val="minus"/>
            <c:errValType val="cust"/>
            <c:noEndCap val="1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Ref>
                <c:f>[0]!Fehler</c:f>
                <c:numCache>
                  <c:formatCode>General</c:formatCode>
                  <c:ptCount val="1"/>
                  <c:pt idx="0">
                    <c:v>7.9788456080286535E-2</c:v>
                  </c:pt>
                </c:numCache>
              </c:numRef>
            </c:minus>
            <c:spPr>
              <a:noFill/>
              <a:ln w="19050" cap="flat" cmpd="sng" algn="ctr">
                <a:solidFill>
                  <a:srgbClr val="FF0000"/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1"/>
            <c:val val="0"/>
            <c:spPr>
              <a:noFill/>
              <a:ln w="9525" cap="flat" cmpd="sng" algn="ctr">
                <a:solidFill>
                  <a:schemeClr val="lt1">
                    <a:lumMod val="95000"/>
                  </a:schemeClr>
                </a:solidFill>
                <a:round/>
              </a:ln>
              <a:effectLst/>
            </c:spPr>
          </c:errBars>
          <c:xVal>
            <c:numRef>
              <c:f>'Eingabe und Grafik'!$C$15</c:f>
              <c:numCache>
                <c:formatCode>General</c:formatCode>
                <c:ptCount val="1"/>
                <c:pt idx="0">
                  <c:v>60</c:v>
                </c:pt>
              </c:numCache>
            </c:numRef>
          </c:xVal>
          <c:yVal>
            <c:numRef>
              <c:f>[0]!Fehler</c:f>
              <c:numCache>
                <c:formatCode>0.00%</c:formatCode>
                <c:ptCount val="1"/>
                <c:pt idx="0">
                  <c:v>7.9788456080286535E-2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datalabelsRange>
                <c15:f>'Eingabe und Grafik'!$B$15</c15:f>
                <c15:dlblRangeCache>
                  <c:ptCount val="1"/>
                  <c:pt idx="0">
                    <c:v>OGW</c:v>
                  </c:pt>
                </c15:dlblRangeCache>
              </c15:datalabelsRange>
            </c:ext>
          </c:extLst>
        </c:ser>
        <c:ser>
          <c:idx val="3"/>
          <c:order val="3"/>
          <c:tx>
            <c:v>IntervallWert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4.6888570746838464E-2"/>
                  <c:y val="-2.7983266797532661E-2"/>
                </c:manualLayout>
              </c:layout>
              <c:tx>
                <c:rich>
                  <a:bodyPr/>
                  <a:lstStyle/>
                  <a:p>
                    <a:fld id="{A9BEF1F4-B9D0-4136-B226-8D31A6F16C8B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errBars>
            <c:errDir val="y"/>
            <c:errBarType val="both"/>
            <c:errValType val="fixedVal"/>
            <c:noEndCap val="1"/>
            <c:val val="0"/>
            <c:spPr>
              <a:noFill/>
              <a:ln w="9525" cap="flat" cmpd="sng" algn="ctr">
                <a:solidFill>
                  <a:schemeClr val="lt1">
                    <a:lumMod val="9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cust"/>
            <c:noEndCap val="1"/>
            <c:plus>
              <c:numRef>
                <c:f>Daten!$G$12</c:f>
                <c:numCache>
                  <c:formatCode>General</c:formatCode>
                  <c:ptCount val="1"/>
                  <c:pt idx="0">
                    <c:v>10</c:v>
                  </c:pt>
                </c:numCache>
              </c:numRef>
            </c:plus>
            <c:minus>
              <c:numRef>
                <c:f>Daten!$G$12</c:f>
                <c:numCache>
                  <c:formatCode>General</c:formatCode>
                  <c:ptCount val="1"/>
                  <c:pt idx="0">
                    <c:v>10</c:v>
                  </c:pt>
                </c:numCache>
              </c:numRef>
            </c:minus>
            <c:spPr>
              <a:noFill/>
              <a:ln w="19050" cap="flat" cmpd="sng" algn="ctr">
                <a:solidFill>
                  <a:srgbClr val="FF0000"/>
                </a:solidFill>
                <a:round/>
                <a:headEnd type="none"/>
                <a:tailEnd type="arrow"/>
              </a:ln>
              <a:effectLst/>
            </c:spPr>
          </c:errBars>
          <c:xVal>
            <c:numRef>
              <c:f>Daten!$G$13</c:f>
              <c:numCache>
                <c:formatCode>General</c:formatCode>
                <c:ptCount val="1"/>
                <c:pt idx="0">
                  <c:v>50</c:v>
                </c:pt>
              </c:numCache>
            </c:numRef>
          </c:xVal>
          <c:yVal>
            <c:numRef>
              <c:f>[0]!Fehler</c:f>
              <c:numCache>
                <c:formatCode>0.00%</c:formatCode>
                <c:ptCount val="1"/>
                <c:pt idx="0">
                  <c:v>7.9788456080286535E-2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datalabelsRange>
                <c15:f>'Eingabe und Grafik'!$C$20</c15:f>
                <c15:dlblRangeCache>
                  <c:ptCount val="1"/>
                  <c:pt idx="0">
                    <c:v>90,4%</c:v>
                  </c:pt>
                </c15:dlblRangeCache>
              </c15:datalabelsRange>
            </c:ext>
          </c:extLst>
        </c:ser>
        <c:ser>
          <c:idx val="4"/>
          <c:order val="4"/>
          <c:tx>
            <c:v>Max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0"/>
              <c:layout>
                <c:manualLayout>
                  <c:x val="-3.4967617684153116E-2"/>
                  <c:y val="-6.9066366704161983E-2"/>
                </c:manualLayout>
              </c:layout>
              <c:tx>
                <c:rich>
                  <a:bodyPr/>
                  <a:lstStyle/>
                  <a:p>
                    <a:fld id="{0591C538-A3CC-4D97-80FA-4271570AC940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errBars>
            <c:errDir val="y"/>
            <c:errBarType val="minus"/>
            <c:errValType val="cust"/>
            <c:noEndCap val="0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Ref>
                <c:f>Daten!$G$11</c:f>
                <c:numCache>
                  <c:formatCode>General</c:formatCode>
                  <c:ptCount val="1"/>
                  <c:pt idx="0">
                    <c:v>7.9788456080286535E-2</c:v>
                  </c:pt>
                </c:numCache>
              </c:numRef>
            </c:minus>
            <c:spPr>
              <a:noFill/>
              <a:ln w="19050" cap="flat" cmpd="sng" algn="ctr">
                <a:solidFill>
                  <a:srgbClr val="FF0000"/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1"/>
            <c:val val="0"/>
            <c:spPr>
              <a:noFill/>
              <a:ln w="9525" cap="flat" cmpd="sng" algn="ctr">
                <a:solidFill>
                  <a:schemeClr val="lt1">
                    <a:lumMod val="95000"/>
                  </a:schemeClr>
                </a:solidFill>
                <a:round/>
              </a:ln>
              <a:effectLst/>
            </c:spPr>
          </c:errBars>
          <c:xVal>
            <c:numRef>
              <c:f>Daten!$G$14</c:f>
              <c:numCache>
                <c:formatCode>General</c:formatCode>
                <c:ptCount val="1"/>
                <c:pt idx="0">
                  <c:v>100</c:v>
                </c:pt>
              </c:numCache>
            </c:numRef>
          </c:xVal>
          <c:yVal>
            <c:numRef>
              <c:f>Daten!$G$11</c:f>
              <c:numCache>
                <c:formatCode>0.00%</c:formatCode>
                <c:ptCount val="1"/>
                <c:pt idx="0">
                  <c:v>7.9788456080286535E-2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datalabelsRange>
                <c15:f>Daten!$F$14</c15:f>
                <c15:dlblRangeCache>
                  <c:ptCount val="1"/>
                  <c:pt idx="0">
                    <c:v>Max</c:v>
                  </c:pt>
                </c15:dlblRangeCache>
              </c15:datalabelsRange>
            </c:ext>
          </c:extLst>
        </c:ser>
        <c:ser>
          <c:idx val="5"/>
          <c:order val="5"/>
          <c:tx>
            <c:v>MIn</c:v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3.383662269489042E-2"/>
                  <c:y val="-6.906636670416198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rgbClr val="FF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F89058C-7050-4947-88B2-A7350F18E941}" type="CELLRANGE">
                      <a:rPr lang="en-US"/>
                      <a:pPr>
                        <a:defRPr b="1">
                          <a:solidFill>
                            <a:srgbClr val="FF0000"/>
                          </a:solidFill>
                        </a:defRPr>
                      </a:pPr>
                      <a:t>[ZELLBEREICH]</a:t>
                    </a:fld>
                    <a:endParaRPr lang="de-DE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errBars>
            <c:errDir val="y"/>
            <c:errBarType val="minus"/>
            <c:errValType val="cust"/>
            <c:noEndCap val="1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Ref>
                <c:f>Daten!$G$11</c:f>
                <c:numCache>
                  <c:formatCode>General</c:formatCode>
                  <c:ptCount val="1"/>
                  <c:pt idx="0">
                    <c:v>7.9788456080286535E-2</c:v>
                  </c:pt>
                </c:numCache>
              </c:numRef>
            </c:minus>
            <c:spPr>
              <a:noFill/>
              <a:ln w="19050" cap="flat" cmpd="sng" algn="ctr">
                <a:solidFill>
                  <a:srgbClr val="FF0000"/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1"/>
            <c:val val="0"/>
            <c:spPr>
              <a:noFill/>
              <a:ln w="9525" cap="flat" cmpd="sng" algn="ctr">
                <a:solidFill>
                  <a:schemeClr val="lt1">
                    <a:lumMod val="95000"/>
                  </a:schemeClr>
                </a:solidFill>
                <a:round/>
              </a:ln>
              <a:effectLst/>
            </c:spPr>
          </c:errBars>
          <c:xVal>
            <c:numRef>
              <c:f>Daten!$G$15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Daten!$G$11</c:f>
              <c:numCache>
                <c:formatCode>0.00%</c:formatCode>
                <c:ptCount val="1"/>
                <c:pt idx="0">
                  <c:v>7.9788456080286535E-2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datalabelsRange>
                <c15:f>Daten!$F$15</c15:f>
                <c15:dlblRangeCache>
                  <c:ptCount val="1"/>
                  <c:pt idx="0">
                    <c:v>Min</c:v>
                  </c:pt>
                </c15:dlblRangeCache>
              </c15:datalabelsRange>
            </c:ext>
          </c:extLst>
        </c:ser>
        <c:ser>
          <c:idx val="6"/>
          <c:order val="6"/>
          <c:tx>
            <c:v>GrößerOG</c:v>
          </c:tx>
          <c:spPr>
            <a:ln w="34925" cap="rnd">
              <a:solidFill>
                <a:schemeClr val="accent1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4.6888570746838464E-2"/>
                  <c:y val="-2.7983266797532696E-2"/>
                </c:manualLayout>
              </c:layout>
              <c:tx>
                <c:rich>
                  <a:bodyPr/>
                  <a:lstStyle/>
                  <a:p>
                    <a:fld id="{822514C9-F172-42FE-9AC7-E072C430BE3B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errBars>
            <c:errDir val="y"/>
            <c:errBarType val="both"/>
            <c:errValType val="fixedVal"/>
            <c:noEndCap val="0"/>
            <c:val val="0"/>
            <c:spPr>
              <a:noFill/>
              <a:ln w="9525" cap="flat" cmpd="sng" algn="ctr">
                <a:solidFill>
                  <a:schemeClr val="lt1">
                    <a:lumMod val="9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cust"/>
            <c:noEndCap val="1"/>
            <c:plus>
              <c:numRef>
                <c:f>Daten!$G$17</c:f>
                <c:numCache>
                  <c:formatCode>General</c:formatCode>
                  <c:ptCount val="1"/>
                  <c:pt idx="0">
                    <c:v>20</c:v>
                  </c:pt>
                </c:numCache>
              </c:numRef>
            </c:plus>
            <c:minus>
              <c:numRef>
                <c:f>Daten!$G$17</c:f>
                <c:numCache>
                  <c:formatCode>General</c:formatCode>
                  <c:ptCount val="1"/>
                  <c:pt idx="0">
                    <c:v>20</c:v>
                  </c:pt>
                </c:numCache>
              </c:numRef>
            </c:minus>
            <c:spPr>
              <a:noFill/>
              <a:ln w="19050" cap="flat" cmpd="sng" algn="ctr">
                <a:solidFill>
                  <a:srgbClr val="FF0000"/>
                </a:solidFill>
                <a:round/>
                <a:tailEnd type="arrow"/>
              </a:ln>
              <a:effectLst/>
            </c:spPr>
          </c:errBars>
          <c:xVal>
            <c:numRef>
              <c:f>Daten!$G$16</c:f>
              <c:numCache>
                <c:formatCode>General</c:formatCode>
                <c:ptCount val="1"/>
                <c:pt idx="0">
                  <c:v>80</c:v>
                </c:pt>
              </c:numCache>
            </c:numRef>
          </c:xVal>
          <c:yVal>
            <c:numRef>
              <c:f>Daten!$G$11</c:f>
              <c:numCache>
                <c:formatCode>0.00%</c:formatCode>
                <c:ptCount val="1"/>
                <c:pt idx="0">
                  <c:v>7.9788456080286535E-2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datalabelsRange>
                <c15:f>'Eingabe und Grafik'!$C$22</c15:f>
                <c15:dlblRangeCache>
                  <c:ptCount val="1"/>
                  <c:pt idx="0">
                    <c:v>4,8%</c:v>
                  </c:pt>
                </c15:dlblRangeCache>
              </c15:datalabelsRange>
            </c:ext>
          </c:extLst>
        </c:ser>
        <c:ser>
          <c:idx val="7"/>
          <c:order val="7"/>
          <c:tx>
            <c:v>KleinerUG</c:v>
          </c:tx>
          <c:spPr>
            <a:ln w="34925" cap="rnd">
              <a:solidFill>
                <a:schemeClr val="accent2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4.2040085898353612E-2"/>
                  <c:y val="-3.1718094061771687E-2"/>
                </c:manualLayout>
              </c:layout>
              <c:tx>
                <c:rich>
                  <a:bodyPr/>
                  <a:lstStyle/>
                  <a:p>
                    <a:fld id="{856947CB-71EC-4ABF-B8F4-9FE2ED2F3080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errBars>
            <c:errDir val="y"/>
            <c:errBarType val="both"/>
            <c:errValType val="fixedVal"/>
            <c:noEndCap val="1"/>
            <c:val val="0"/>
            <c:spPr>
              <a:noFill/>
              <a:ln w="9525" cap="flat" cmpd="sng" algn="ctr">
                <a:solidFill>
                  <a:schemeClr val="lt1">
                    <a:lumMod val="9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cust"/>
            <c:noEndCap val="1"/>
            <c:plus>
              <c:numRef>
                <c:f>Daten!$G$18</c:f>
                <c:numCache>
                  <c:formatCode>General</c:formatCode>
                  <c:ptCount val="1"/>
                  <c:pt idx="0">
                    <c:v>20</c:v>
                  </c:pt>
                </c:numCache>
              </c:numRef>
            </c:plus>
            <c:minus>
              <c:numRef>
                <c:f>Daten!$G$18</c:f>
                <c:numCache>
                  <c:formatCode>General</c:formatCode>
                  <c:ptCount val="1"/>
                  <c:pt idx="0">
                    <c:v>20</c:v>
                  </c:pt>
                </c:numCache>
              </c:numRef>
            </c:minus>
            <c:spPr>
              <a:noFill/>
              <a:ln w="19050" cap="flat" cmpd="sng" algn="ctr">
                <a:solidFill>
                  <a:srgbClr val="FF0000"/>
                </a:solidFill>
                <a:round/>
                <a:tailEnd type="arrow"/>
              </a:ln>
              <a:effectLst/>
            </c:spPr>
          </c:errBars>
          <c:xVal>
            <c:numRef>
              <c:f>Daten!$G$18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Daten!$G$11</c:f>
              <c:numCache>
                <c:formatCode>0.00%</c:formatCode>
                <c:ptCount val="1"/>
                <c:pt idx="0">
                  <c:v>7.9788456080286535E-2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datalabelsRange>
                <c15:f>'Eingabe und Grafik'!$C$21</c15:f>
                <c15:dlblRangeCache>
                  <c:ptCount val="1"/>
                  <c:pt idx="0">
                    <c:v>4,8%</c:v>
                  </c:pt>
                </c15:dlblRangeCache>
              </c15:datalabelsRange>
            </c:ext>
          </c:extLst>
        </c:ser>
        <c:ser>
          <c:idx val="8"/>
          <c:order val="8"/>
          <c:tx>
            <c:v>Mittelwert</c:v>
          </c:tx>
          <c:spPr>
            <a:ln w="34925" cap="rnd">
              <a:solidFill>
                <a:schemeClr val="accent3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errBars>
            <c:errDir val="y"/>
            <c:errBarType val="plus"/>
            <c:errValType val="cust"/>
            <c:noEndCap val="1"/>
            <c:plus>
              <c:numRef>
                <c:f>Daten!$G$21</c:f>
                <c:numCache>
                  <c:formatCode>General</c:formatCode>
                  <c:ptCount val="1"/>
                  <c:pt idx="0">
                    <c:v>6.6490380066905441E-2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19050" cap="flat" cmpd="sng" algn="ctr">
                <a:solidFill>
                  <a:srgbClr val="FF0000"/>
                </a:solidFill>
                <a:prstDash val="dash"/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1"/>
            <c:val val="0"/>
            <c:spPr>
              <a:noFill/>
              <a:ln w="9525" cap="flat" cmpd="sng" algn="ctr">
                <a:solidFill>
                  <a:schemeClr val="lt1">
                    <a:lumMod val="95000"/>
                  </a:schemeClr>
                </a:solidFill>
                <a:round/>
              </a:ln>
              <a:effectLst/>
            </c:spPr>
          </c:errBars>
          <c:xVal>
            <c:numRef>
              <c:f>'Eingabe und Grafik'!$C$9</c:f>
              <c:numCache>
                <c:formatCode>General</c:formatCode>
                <c:ptCount val="1"/>
                <c:pt idx="0">
                  <c:v>50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0</c:v>
              </c:pt>
            </c:numLit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6899792"/>
        <c:axId val="456897440"/>
      </c:scatterChart>
      <c:valAx>
        <c:axId val="4568997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Messwert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6897440"/>
        <c:crosses val="autoZero"/>
        <c:crossBetween val="midCat"/>
        <c:majorUnit val="5"/>
      </c:valAx>
      <c:valAx>
        <c:axId val="456897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68997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Verteilungsfunktion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PKum</c:v>
          </c:tx>
          <c:spPr>
            <a:ln w="34925" cap="rnd">
              <a:solidFill>
                <a:schemeClr val="accent1"/>
              </a:solidFill>
            </a:ln>
            <a:effectLst/>
          </c:spPr>
          <c:marker>
            <c:symbol val="none"/>
          </c:marker>
          <c:xVal>
            <c:numRef>
              <c:f>[0]!XAchse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xVal>
          <c:yVal>
            <c:numRef>
              <c:f>Daten!$D$2:$D$102</c:f>
              <c:numCache>
                <c:formatCode>0.000%</c:formatCode>
                <c:ptCount val="101"/>
                <c:pt idx="0">
                  <c:v>3.929873434851008E-17</c:v>
                </c:pt>
                <c:pt idx="1">
                  <c:v>1.5851365242201266E-16</c:v>
                </c:pt>
                <c:pt idx="2">
                  <c:v>6.2209605742717375E-16</c:v>
                </c:pt>
                <c:pt idx="3">
                  <c:v>2.3755125647753113E-15</c:v>
                </c:pt>
                <c:pt idx="4">
                  <c:v>8.8261871604534977E-15</c:v>
                </c:pt>
                <c:pt idx="5">
                  <c:v>3.190891672910885E-14</c:v>
                </c:pt>
                <c:pt idx="6">
                  <c:v>1.1224881271355515E-13</c:v>
                </c:pt>
                <c:pt idx="7">
                  <c:v>3.8422916057631635E-13</c:v>
                </c:pt>
                <c:pt idx="8">
                  <c:v>1.2798125438858352E-12</c:v>
                </c:pt>
                <c:pt idx="9">
                  <c:v>4.1481936574363279E-12</c:v>
                </c:pt>
                <c:pt idx="10">
                  <c:v>1.3083924686052984E-11</c:v>
                </c:pt>
                <c:pt idx="11">
                  <c:v>4.0160005838590881E-11</c:v>
                </c:pt>
                <c:pt idx="12">
                  <c:v>1.1996022615582E-10</c:v>
                </c:pt>
                <c:pt idx="13">
                  <c:v>3.4872282099280545E-10</c:v>
                </c:pt>
                <c:pt idx="14">
                  <c:v>9.8658764503769437E-10</c:v>
                </c:pt>
                <c:pt idx="15">
                  <c:v>2.7165437370881153E-9</c:v>
                </c:pt>
                <c:pt idx="16">
                  <c:v>7.2801100739140595E-9</c:v>
                </c:pt>
                <c:pt idx="17">
                  <c:v>1.8989562465887691E-8</c:v>
                </c:pt>
                <c:pt idx="18">
                  <c:v>4.8213033651141262E-8</c:v>
                </c:pt>
                <c:pt idx="19">
                  <c:v>1.1915285332013904E-7</c:v>
                </c:pt>
                <c:pt idx="20">
                  <c:v>2.8665157187919333E-7</c:v>
                </c:pt>
                <c:pt idx="21">
                  <c:v>6.7132845580909362E-7</c:v>
                </c:pt>
                <c:pt idx="22">
                  <c:v>1.530626736531063E-6</c:v>
                </c:pt>
                <c:pt idx="23">
                  <c:v>3.3976731247300535E-6</c:v>
                </c:pt>
                <c:pt idx="24">
                  <c:v>7.3434238368946899E-6</c:v>
                </c:pt>
                <c:pt idx="25">
                  <c:v>1.545429688229596E-5</c:v>
                </c:pt>
                <c:pt idx="26">
                  <c:v>3.1671241833119857E-5</c:v>
                </c:pt>
                <c:pt idx="27">
                  <c:v>6.3209231868402554E-5</c:v>
                </c:pt>
                <c:pt idx="28">
                  <c:v>1.228663899651522E-4</c:v>
                </c:pt>
                <c:pt idx="29">
                  <c:v>2.3262907903552504E-4</c:v>
                </c:pt>
                <c:pt idx="30">
                  <c:v>4.2906033319683703E-4</c:v>
                </c:pt>
                <c:pt idx="31">
                  <c:v>7.7098478446997558E-4</c:v>
                </c:pt>
                <c:pt idx="32">
                  <c:v>1.3498980316300933E-3</c:v>
                </c:pt>
                <c:pt idx="33">
                  <c:v>2.3032661316958821E-3</c:v>
                </c:pt>
                <c:pt idx="34">
                  <c:v>3.8303805675897356E-3</c:v>
                </c:pt>
                <c:pt idx="35">
                  <c:v>6.2096653257761331E-3</c:v>
                </c:pt>
                <c:pt idx="36">
                  <c:v>9.8153286286453353E-3</c:v>
                </c:pt>
                <c:pt idx="37">
                  <c:v>1.5130140010235814E-2</c:v>
                </c:pt>
                <c:pt idx="38">
                  <c:v>2.2750131948179191E-2</c:v>
                </c:pt>
                <c:pt idx="39">
                  <c:v>3.337650758481725E-2</c:v>
                </c:pt>
                <c:pt idx="40">
                  <c:v>4.7790352272814703E-2</c:v>
                </c:pt>
                <c:pt idx="41">
                  <c:v>6.6807201268858057E-2</c:v>
                </c:pt>
                <c:pt idx="42">
                  <c:v>9.1211219725867876E-2</c:v>
                </c:pt>
                <c:pt idx="43">
                  <c:v>0.12167250457438125</c:v>
                </c:pt>
                <c:pt idx="44">
                  <c:v>0.15865525393145699</c:v>
                </c:pt>
                <c:pt idx="45">
                  <c:v>0.20232838096364303</c:v>
                </c:pt>
                <c:pt idx="46">
                  <c:v>0.25249253754692291</c:v>
                </c:pt>
                <c:pt idx="47">
                  <c:v>0.30853753872598688</c:v>
                </c:pt>
                <c:pt idx="48">
                  <c:v>0.36944134018176361</c:v>
                </c:pt>
                <c:pt idx="49">
                  <c:v>0.43381616738909634</c:v>
                </c:pt>
                <c:pt idx="50">
                  <c:v>0.5</c:v>
                </c:pt>
                <c:pt idx="51">
                  <c:v>0.56618383261090366</c:v>
                </c:pt>
                <c:pt idx="52">
                  <c:v>0.63055865981823644</c:v>
                </c:pt>
                <c:pt idx="53">
                  <c:v>0.69146246127401312</c:v>
                </c:pt>
                <c:pt idx="54">
                  <c:v>0.74750746245307709</c:v>
                </c:pt>
                <c:pt idx="55">
                  <c:v>0.79767161903635697</c:v>
                </c:pt>
                <c:pt idx="56">
                  <c:v>0.84134474606854304</c:v>
                </c:pt>
                <c:pt idx="57">
                  <c:v>0.87832749542561872</c:v>
                </c:pt>
                <c:pt idx="58">
                  <c:v>0.90878878027413212</c:v>
                </c:pt>
                <c:pt idx="59">
                  <c:v>0.93319279873114191</c:v>
                </c:pt>
                <c:pt idx="60">
                  <c:v>0.9522096477271853</c:v>
                </c:pt>
                <c:pt idx="61">
                  <c:v>0.96662349241518275</c:v>
                </c:pt>
                <c:pt idx="62">
                  <c:v>0.97724986805182079</c:v>
                </c:pt>
                <c:pt idx="63">
                  <c:v>0.98486985998976417</c:v>
                </c:pt>
                <c:pt idx="64">
                  <c:v>0.99018467137135469</c:v>
                </c:pt>
                <c:pt idx="65">
                  <c:v>0.99379033467422384</c:v>
                </c:pt>
                <c:pt idx="66">
                  <c:v>0.99616961943241022</c:v>
                </c:pt>
                <c:pt idx="67">
                  <c:v>0.99769673386830415</c:v>
                </c:pt>
                <c:pt idx="68">
                  <c:v>0.9986501019683699</c:v>
                </c:pt>
                <c:pt idx="69">
                  <c:v>0.99922901521552998</c:v>
                </c:pt>
                <c:pt idx="70">
                  <c:v>0.99957093966680322</c:v>
                </c:pt>
                <c:pt idx="71">
                  <c:v>0.99976737092096446</c:v>
                </c:pt>
                <c:pt idx="72">
                  <c:v>0.99987713361003483</c:v>
                </c:pt>
                <c:pt idx="73">
                  <c:v>0.99993679076813158</c:v>
                </c:pt>
                <c:pt idx="74">
                  <c:v>0.99996832875816688</c:v>
                </c:pt>
                <c:pt idx="75">
                  <c:v>0.99998454570311768</c:v>
                </c:pt>
                <c:pt idx="76">
                  <c:v>0.9999926565761631</c:v>
                </c:pt>
                <c:pt idx="77">
                  <c:v>0.99999660232687526</c:v>
                </c:pt>
                <c:pt idx="78">
                  <c:v>0.99999846937326342</c:v>
                </c:pt>
                <c:pt idx="79">
                  <c:v>0.99999932867154417</c:v>
                </c:pt>
                <c:pt idx="80">
                  <c:v>0.99999971334842808</c:v>
                </c:pt>
                <c:pt idx="81">
                  <c:v>0.99999988084714664</c:v>
                </c:pt>
                <c:pt idx="82">
                  <c:v>0.99999995178696632</c:v>
                </c:pt>
                <c:pt idx="83">
                  <c:v>0.99999998101043752</c:v>
                </c:pt>
                <c:pt idx="84">
                  <c:v>0.99999999271988993</c:v>
                </c:pt>
                <c:pt idx="85">
                  <c:v>0.99999999728345623</c:v>
                </c:pt>
                <c:pt idx="86">
                  <c:v>0.9999999990134123</c:v>
                </c:pt>
                <c:pt idx="87">
                  <c:v>0.99999999965127717</c:v>
                </c:pt>
                <c:pt idx="88">
                  <c:v>0.99999999988003974</c:v>
                </c:pt>
                <c:pt idx="89">
                  <c:v>0.99999999995984001</c:v>
                </c:pt>
                <c:pt idx="90">
                  <c:v>0.99999999998691602</c:v>
                </c:pt>
                <c:pt idx="91">
                  <c:v>0.99999999999585176</c:v>
                </c:pt>
                <c:pt idx="92">
                  <c:v>0.99999999999872013</c:v>
                </c:pt>
                <c:pt idx="93">
                  <c:v>0.99999999999961575</c:v>
                </c:pt>
                <c:pt idx="94">
                  <c:v>0.99999999999988776</c:v>
                </c:pt>
                <c:pt idx="95">
                  <c:v>0.99999999999996814</c:v>
                </c:pt>
                <c:pt idx="96">
                  <c:v>0.99999999999999123</c:v>
                </c:pt>
                <c:pt idx="97">
                  <c:v>0.99999999999999767</c:v>
                </c:pt>
                <c:pt idx="98">
                  <c:v>0.99999999999999933</c:v>
                </c:pt>
                <c:pt idx="99">
                  <c:v>0.99999999999999989</c:v>
                </c:pt>
                <c:pt idx="100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6904104"/>
        <c:axId val="456897832"/>
      </c:scatterChart>
      <c:scatterChart>
        <c:scatterStyle val="lineMarker"/>
        <c:varyColors val="0"/>
        <c:ser>
          <c:idx val="1"/>
          <c:order val="1"/>
          <c:tx>
            <c:v>Messwert</c:v>
          </c:tx>
          <c:spPr>
            <a:ln w="25400" cap="rnd">
              <a:noFill/>
            </a:ln>
            <a:effectLst/>
          </c:spPr>
          <c:marker>
            <c:symbol val="circle"/>
            <c:size val="3"/>
            <c:spPr>
              <a:solidFill>
                <a:srgbClr val="FF0000"/>
              </a:solidFill>
              <a:ln>
                <a:noFill/>
              </a:ln>
              <a:effectLst/>
            </c:spPr>
          </c:marker>
          <c:errBars>
            <c:errDir val="y"/>
            <c:errBarType val="minus"/>
            <c:errValType val="cust"/>
            <c:noEndCap val="1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Ref>
                <c:f>'Eingabe und Grafik'!$C$19</c:f>
                <c:numCache>
                  <c:formatCode>General</c:formatCode>
                  <c:ptCount val="1"/>
                  <c:pt idx="0">
                    <c:v>0.9522096477271853</c:v>
                  </c:pt>
                </c:numCache>
              </c:numRef>
            </c:minus>
            <c:spPr>
              <a:noFill/>
              <a:ln w="19050">
                <a:solidFill>
                  <a:srgbClr val="FF0000"/>
                </a:solidFill>
                <a:round/>
                <a:tailEnd type="arrow"/>
              </a:ln>
              <a:effectLst/>
            </c:spPr>
          </c:errBars>
          <c:errBars>
            <c:errDir val="x"/>
            <c:errBarType val="minus"/>
            <c:errValType val="cust"/>
            <c:noEndCap val="1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Ref>
                <c:f>'Eingabe und Grafik'!$C$11</c:f>
                <c:numCache>
                  <c:formatCode>General</c:formatCode>
                  <c:ptCount val="1"/>
                  <c:pt idx="0">
                    <c:v>60</c:v>
                  </c:pt>
                </c:numCache>
              </c:numRef>
            </c:minus>
            <c:spPr>
              <a:noFill/>
              <a:ln w="19050">
                <a:solidFill>
                  <a:srgbClr val="FF0000"/>
                </a:solidFill>
                <a:round/>
                <a:tailEnd type="arrow"/>
              </a:ln>
              <a:effectLst/>
            </c:spPr>
          </c:errBars>
          <c:xVal>
            <c:numRef>
              <c:f>Daten!$G$20</c:f>
              <c:numCache>
                <c:formatCode>General</c:formatCode>
                <c:ptCount val="1"/>
                <c:pt idx="0">
                  <c:v>60</c:v>
                </c:pt>
              </c:numCache>
            </c:numRef>
          </c:xVal>
          <c:yVal>
            <c:numRef>
              <c:f>'Eingabe und Grafik'!$C$19</c:f>
              <c:numCache>
                <c:formatCode>0.0%</c:formatCode>
                <c:ptCount val="1"/>
                <c:pt idx="0">
                  <c:v>0.9522096477271853</c:v>
                </c:pt>
              </c:numCache>
            </c:numRef>
          </c:yVal>
          <c:smooth val="0"/>
        </c:ser>
        <c:ser>
          <c:idx val="2"/>
          <c:order val="2"/>
          <c:tx>
            <c:v>Messwert0</c:v>
          </c:tx>
          <c:spPr>
            <a:ln w="25400" cap="rnd">
              <a:noFill/>
            </a:ln>
            <a:effectLst>
              <a:glow rad="139700">
                <a:schemeClr val="accent3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2.9932977403632394E-2"/>
                  <c:y val="1.837131759957760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rgbClr val="FF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36BE98B-95E7-4D51-AAB1-F61312E5D67E}" type="CELLRANGE">
                      <a:rPr lang="en-US"/>
                      <a:pPr>
                        <a:defRPr b="1">
                          <a:solidFill>
                            <a:srgbClr val="FF0000"/>
                          </a:solidFill>
                        </a:defRPr>
                      </a:pPr>
                      <a:t>[ZELLBEREICH]</a:t>
                    </a:fld>
                    <a:endParaRPr lang="de-DE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'Eingabe und Grafik'!$C$11</c:f>
              <c:numCache>
                <c:formatCode>General</c:formatCode>
                <c:ptCount val="1"/>
                <c:pt idx="0">
                  <c:v>60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0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'Eingabe und Grafik'!$C$11</c15:f>
                <c15:dlblRangeCache>
                  <c:ptCount val="1"/>
                  <c:pt idx="0">
                    <c:v>60</c:v>
                  </c:pt>
                </c15:dlblRangeCache>
              </c15:datalabelsRange>
            </c:ext>
          </c:extLst>
        </c:ser>
        <c:ser>
          <c:idx val="3"/>
          <c:order val="3"/>
          <c:tx>
            <c:v>MesswertY</c:v>
          </c:tx>
          <c:spPr>
            <a:ln w="25400" cap="rnd">
              <a:noFill/>
            </a:ln>
            <a:effectLst>
              <a:glow rad="139700">
                <a:schemeClr val="accent4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1.710455851636138E-2"/>
                  <c:y val="-3.674263519915520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rgbClr val="FF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F9AFC24-073A-4AB6-837A-8C5F84932DE1}" type="CELLRANGE">
                      <a:rPr lang="en-US"/>
                      <a:pPr>
                        <a:defRPr b="1">
                          <a:solidFill>
                            <a:srgbClr val="FF0000"/>
                          </a:solidFill>
                        </a:defRPr>
                      </a:pPr>
                      <a:t>[ZELLBEREICH]</a:t>
                    </a:fld>
                    <a:endParaRPr lang="de-DE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Lit>
              <c:formatCode>General</c:formatCode>
              <c:ptCount val="1"/>
              <c:pt idx="0">
                <c:v>0</c:v>
              </c:pt>
            </c:numLit>
          </c:xVal>
          <c:yVal>
            <c:numRef>
              <c:f>'Eingabe und Grafik'!$C$19</c:f>
              <c:numCache>
                <c:formatCode>0.0%</c:formatCode>
                <c:ptCount val="1"/>
                <c:pt idx="0">
                  <c:v>0.9522096477271853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'Eingabe und Grafik'!$C$19</c15:f>
                <c15:dlblRangeCache>
                  <c:ptCount val="1"/>
                  <c:pt idx="0">
                    <c:v>95,2%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6904104"/>
        <c:axId val="456897832"/>
      </c:scatterChart>
      <c:valAx>
        <c:axId val="4569041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Messwert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6897832"/>
        <c:crosses val="autoZero"/>
        <c:crossBetween val="midCat"/>
        <c:majorUnit val="20"/>
      </c:valAx>
      <c:valAx>
        <c:axId val="45689783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69041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trlProps/ctrlProp1.xml><?xml version="1.0" encoding="utf-8"?>
<formControlPr xmlns="http://schemas.microsoft.com/office/spreadsheetml/2009/9/main" objectType="Spin" dx="22" fmlaLink="$C$15" max="250" page="10" val="60"/>
</file>

<file path=xl/ctrlProps/ctrlProp2.xml><?xml version="1.0" encoding="utf-8"?>
<formControlPr xmlns="http://schemas.microsoft.com/office/spreadsheetml/2009/9/main" objectType="Spin" dx="22" fmlaLink="$C$14" max="250" page="10" val="40"/>
</file>

<file path=xl/ctrlProps/ctrlProp3.xml><?xml version="1.0" encoding="utf-8"?>
<formControlPr xmlns="http://schemas.microsoft.com/office/spreadsheetml/2009/9/main" objectType="Spin" dx="22" fmlaLink="$C$8" max="250" page="10" val="100"/>
</file>

<file path=xl/ctrlProps/ctrlProp4.xml><?xml version="1.0" encoding="utf-8"?>
<formControlPr xmlns="http://schemas.microsoft.com/office/spreadsheetml/2009/9/main" objectType="Spin" dx="22" fmlaLink="$C$9" max="250" page="10" val="50"/>
</file>

<file path=xl/ctrlProps/ctrlProp5.xml><?xml version="1.0" encoding="utf-8"?>
<formControlPr xmlns="http://schemas.microsoft.com/office/spreadsheetml/2009/9/main" objectType="Spin" dx="22" fmlaLink="$C$10" max="250" page="10" val="6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423862</xdr:colOff>
      <xdr:row>2</xdr:row>
      <xdr:rowOff>185737</xdr:rowOff>
    </xdr:from>
    <xdr:to>
      <xdr:col>17</xdr:col>
      <xdr:colOff>438150</xdr:colOff>
      <xdr:row>27</xdr:row>
      <xdr:rowOff>28575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14</xdr:row>
          <xdr:rowOff>47625</xdr:rowOff>
        </xdr:from>
        <xdr:to>
          <xdr:col>4</xdr:col>
          <xdr:colOff>0</xdr:colOff>
          <xdr:row>14</xdr:row>
          <xdr:rowOff>304800</xdr:rowOff>
        </xdr:to>
        <xdr:sp macro="" textlink="">
          <xdr:nvSpPr>
            <xdr:cNvPr id="2050" name="Spinner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13</xdr:row>
          <xdr:rowOff>19050</xdr:rowOff>
        </xdr:from>
        <xdr:to>
          <xdr:col>4</xdr:col>
          <xdr:colOff>0</xdr:colOff>
          <xdr:row>13</xdr:row>
          <xdr:rowOff>276225</xdr:rowOff>
        </xdr:to>
        <xdr:sp macro="" textlink="">
          <xdr:nvSpPr>
            <xdr:cNvPr id="2051" name="Spinner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7</xdr:row>
          <xdr:rowOff>47625</xdr:rowOff>
        </xdr:from>
        <xdr:to>
          <xdr:col>4</xdr:col>
          <xdr:colOff>0</xdr:colOff>
          <xdr:row>7</xdr:row>
          <xdr:rowOff>285750</xdr:rowOff>
        </xdr:to>
        <xdr:sp macro="" textlink="">
          <xdr:nvSpPr>
            <xdr:cNvPr id="2052" name="Spinner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4</xdr:col>
      <xdr:colOff>323850</xdr:colOff>
      <xdr:row>4</xdr:row>
      <xdr:rowOff>57150</xdr:rowOff>
    </xdr:from>
    <xdr:to>
      <xdr:col>11</xdr:col>
      <xdr:colOff>323850</xdr:colOff>
      <xdr:row>17</xdr:row>
      <xdr:rowOff>66675</xdr:rowOff>
    </xdr:to>
    <xdr:graphicFrame macro="">
      <xdr:nvGraphicFramePr>
        <xdr:cNvPr id="12" name="Diagramm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8</xdr:row>
          <xdr:rowOff>57150</xdr:rowOff>
        </xdr:from>
        <xdr:to>
          <xdr:col>4</xdr:col>
          <xdr:colOff>0</xdr:colOff>
          <xdr:row>8</xdr:row>
          <xdr:rowOff>295275</xdr:rowOff>
        </xdr:to>
        <xdr:sp macro="" textlink="">
          <xdr:nvSpPr>
            <xdr:cNvPr id="2054" name="Spinner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9</xdr:row>
          <xdr:rowOff>104775</xdr:rowOff>
        </xdr:from>
        <xdr:to>
          <xdr:col>4</xdr:col>
          <xdr:colOff>0</xdr:colOff>
          <xdr:row>10</xdr:row>
          <xdr:rowOff>0</xdr:rowOff>
        </xdr:to>
        <xdr:sp macro="" textlink="">
          <xdr:nvSpPr>
            <xdr:cNvPr id="2055" name="Spinner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4</xdr:col>
      <xdr:colOff>295275</xdr:colOff>
      <xdr:row>18</xdr:row>
      <xdr:rowOff>33337</xdr:rowOff>
    </xdr:from>
    <xdr:to>
      <xdr:col>12</xdr:col>
      <xdr:colOff>0</xdr:colOff>
      <xdr:row>33</xdr:row>
      <xdr:rowOff>14287</xdr:rowOff>
    </xdr:to>
    <xdr:graphicFrame macro="">
      <xdr:nvGraphicFramePr>
        <xdr:cNvPr id="9" name="Diagramm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F101"/>
  <sheetViews>
    <sheetView workbookViewId="0">
      <selection activeCell="F13" sqref="F13"/>
    </sheetView>
  </sheetViews>
  <sheetFormatPr baseColWidth="10" defaultRowHeight="15" x14ac:dyDescent="0.25"/>
  <cols>
    <col min="1" max="1" width="11" style="20"/>
    <col min="2" max="2" width="12.28515625" bestFit="1" customWidth="1"/>
    <col min="3" max="3" width="7" customWidth="1"/>
    <col min="4" max="4" width="5.140625" customWidth="1"/>
    <col min="5" max="5" width="11.42578125" customWidth="1"/>
  </cols>
  <sheetData>
    <row r="1" spans="1:6" ht="15.75" thickBot="1" x14ac:dyDescent="0.3">
      <c r="B1" s="20" t="s">
        <v>35</v>
      </c>
    </row>
    <row r="2" spans="1:6" x14ac:dyDescent="0.25">
      <c r="A2" s="20">
        <v>1</v>
      </c>
      <c r="B2">
        <f t="shared" ref="B2:B33" si="0">_xlfn.NORM.DIST(A2,$F$2,$F$4,FALSE)</f>
        <v>2.438960745893352E-7</v>
      </c>
      <c r="E2" s="21" t="s">
        <v>5</v>
      </c>
      <c r="F2" s="22">
        <v>50</v>
      </c>
    </row>
    <row r="3" spans="1:6" x14ac:dyDescent="0.25">
      <c r="A3" s="20">
        <v>2</v>
      </c>
      <c r="B3">
        <f t="shared" si="0"/>
        <v>3.9612990910320755E-7</v>
      </c>
      <c r="E3" s="23" t="s">
        <v>37</v>
      </c>
      <c r="F3" s="24">
        <v>100</v>
      </c>
    </row>
    <row r="4" spans="1:6" ht="15.75" thickBot="1" x14ac:dyDescent="0.3">
      <c r="A4" s="20">
        <v>3</v>
      </c>
      <c r="B4">
        <f t="shared" si="0"/>
        <v>6.3698251788670893E-7</v>
      </c>
      <c r="E4" s="25" t="s">
        <v>36</v>
      </c>
      <c r="F4" s="26">
        <f>SQRT(F3)</f>
        <v>10</v>
      </c>
    </row>
    <row r="5" spans="1:6" x14ac:dyDescent="0.25">
      <c r="A5" s="20">
        <v>4</v>
      </c>
      <c r="B5">
        <f t="shared" si="0"/>
        <v>1.014085206548676E-6</v>
      </c>
    </row>
    <row r="6" spans="1:6" x14ac:dyDescent="0.25">
      <c r="A6" s="20">
        <v>5</v>
      </c>
      <c r="B6">
        <f t="shared" si="0"/>
        <v>1.5983741106905478E-6</v>
      </c>
    </row>
    <row r="7" spans="1:6" x14ac:dyDescent="0.25">
      <c r="A7" s="20">
        <v>6</v>
      </c>
      <c r="B7">
        <f t="shared" si="0"/>
        <v>2.4942471290053532E-6</v>
      </c>
    </row>
    <row r="8" spans="1:6" x14ac:dyDescent="0.25">
      <c r="A8" s="20">
        <v>7</v>
      </c>
      <c r="B8">
        <f t="shared" si="0"/>
        <v>3.8535196742087128E-6</v>
      </c>
    </row>
    <row r="9" spans="1:6" x14ac:dyDescent="0.25">
      <c r="A9" s="20">
        <v>8</v>
      </c>
      <c r="B9">
        <f t="shared" si="0"/>
        <v>5.8943067756539858E-6</v>
      </c>
    </row>
    <row r="10" spans="1:6" x14ac:dyDescent="0.25">
      <c r="A10" s="20">
        <v>9</v>
      </c>
      <c r="B10">
        <f t="shared" si="0"/>
        <v>8.9261657177132918E-6</v>
      </c>
    </row>
    <row r="11" spans="1:6" x14ac:dyDescent="0.25">
      <c r="A11" s="20">
        <v>10</v>
      </c>
      <c r="B11">
        <f t="shared" si="0"/>
        <v>1.3383022576488536E-5</v>
      </c>
    </row>
    <row r="12" spans="1:6" x14ac:dyDescent="0.25">
      <c r="A12" s="20">
        <v>11</v>
      </c>
      <c r="B12">
        <f t="shared" si="0"/>
        <v>1.9865547139277272E-5</v>
      </c>
    </row>
    <row r="13" spans="1:6" x14ac:dyDescent="0.25">
      <c r="A13" s="20">
        <v>12</v>
      </c>
      <c r="B13">
        <f t="shared" si="0"/>
        <v>2.9194692579146026E-5</v>
      </c>
    </row>
    <row r="14" spans="1:6" x14ac:dyDescent="0.25">
      <c r="A14" s="20">
        <v>13</v>
      </c>
      <c r="B14">
        <f t="shared" si="0"/>
        <v>4.2478027055075142E-5</v>
      </c>
    </row>
    <row r="15" spans="1:6" x14ac:dyDescent="0.25">
      <c r="A15" s="20">
        <v>14</v>
      </c>
      <c r="B15">
        <f t="shared" si="0"/>
        <v>6.1190193011377187E-5</v>
      </c>
    </row>
    <row r="16" spans="1:6" x14ac:dyDescent="0.25">
      <c r="A16" s="20">
        <v>15</v>
      </c>
      <c r="B16">
        <f t="shared" si="0"/>
        <v>8.726826950457601E-5</v>
      </c>
    </row>
    <row r="17" spans="1:2" x14ac:dyDescent="0.25">
      <c r="A17" s="20">
        <v>16</v>
      </c>
      <c r="B17">
        <f t="shared" si="0"/>
        <v>1.2322191684730198E-4</v>
      </c>
    </row>
    <row r="18" spans="1:2" x14ac:dyDescent="0.25">
      <c r="A18" s="20">
        <v>17</v>
      </c>
      <c r="B18">
        <f t="shared" si="0"/>
        <v>1.722568939053681E-4</v>
      </c>
    </row>
    <row r="19" spans="1:2" x14ac:dyDescent="0.25">
      <c r="A19" s="20">
        <v>18</v>
      </c>
      <c r="B19">
        <f t="shared" si="0"/>
        <v>2.3840882014648405E-4</v>
      </c>
    </row>
    <row r="20" spans="1:2" x14ac:dyDescent="0.25">
      <c r="A20" s="20">
        <v>19</v>
      </c>
      <c r="B20">
        <f t="shared" si="0"/>
        <v>3.2668190561999186E-4</v>
      </c>
    </row>
    <row r="21" spans="1:2" x14ac:dyDescent="0.25">
      <c r="A21" s="20">
        <v>20</v>
      </c>
      <c r="B21">
        <f t="shared" si="0"/>
        <v>4.4318484119380076E-4</v>
      </c>
    </row>
    <row r="22" spans="1:2" x14ac:dyDescent="0.25">
      <c r="A22" s="20">
        <v>21</v>
      </c>
      <c r="B22">
        <f t="shared" si="0"/>
        <v>5.9525324197758534E-4</v>
      </c>
    </row>
    <row r="23" spans="1:2" x14ac:dyDescent="0.25">
      <c r="A23" s="20">
        <v>22</v>
      </c>
      <c r="B23">
        <f t="shared" si="0"/>
        <v>7.9154515829799694E-4</v>
      </c>
    </row>
    <row r="24" spans="1:2" x14ac:dyDescent="0.25">
      <c r="A24" s="20">
        <v>23</v>
      </c>
      <c r="B24">
        <f t="shared" si="0"/>
        <v>1.0420934814422591E-3</v>
      </c>
    </row>
    <row r="25" spans="1:2" x14ac:dyDescent="0.25">
      <c r="A25" s="20">
        <v>24</v>
      </c>
      <c r="B25">
        <f t="shared" si="0"/>
        <v>1.3582969233685612E-3</v>
      </c>
    </row>
    <row r="26" spans="1:2" x14ac:dyDescent="0.25">
      <c r="A26" s="20">
        <v>25</v>
      </c>
      <c r="B26">
        <f t="shared" si="0"/>
        <v>1.752830049356854E-3</v>
      </c>
    </row>
    <row r="27" spans="1:2" x14ac:dyDescent="0.25">
      <c r="A27" s="20">
        <v>26</v>
      </c>
      <c r="B27">
        <f t="shared" si="0"/>
        <v>2.2394530294842902E-3</v>
      </c>
    </row>
    <row r="28" spans="1:2" x14ac:dyDescent="0.25">
      <c r="A28" s="20">
        <v>27</v>
      </c>
      <c r="B28">
        <f t="shared" si="0"/>
        <v>2.8327037741601186E-3</v>
      </c>
    </row>
    <row r="29" spans="1:2" x14ac:dyDescent="0.25">
      <c r="A29" s="20">
        <v>28</v>
      </c>
      <c r="B29">
        <f t="shared" si="0"/>
        <v>3.5474592846231421E-3</v>
      </c>
    </row>
    <row r="30" spans="1:2" x14ac:dyDescent="0.25">
      <c r="A30" s="20">
        <v>29</v>
      </c>
      <c r="B30">
        <f t="shared" si="0"/>
        <v>4.3983595980427196E-3</v>
      </c>
    </row>
    <row r="31" spans="1:2" x14ac:dyDescent="0.25">
      <c r="A31" s="20">
        <v>30</v>
      </c>
      <c r="B31">
        <f t="shared" si="0"/>
        <v>5.3990966513188061E-3</v>
      </c>
    </row>
    <row r="32" spans="1:2" x14ac:dyDescent="0.25">
      <c r="A32" s="20">
        <v>31</v>
      </c>
      <c r="B32">
        <f t="shared" si="0"/>
        <v>6.5615814774676604E-3</v>
      </c>
    </row>
    <row r="33" spans="1:2" x14ac:dyDescent="0.25">
      <c r="A33" s="20">
        <v>32</v>
      </c>
      <c r="B33">
        <f t="shared" si="0"/>
        <v>7.8950158300894139E-3</v>
      </c>
    </row>
    <row r="34" spans="1:2" x14ac:dyDescent="0.25">
      <c r="A34" s="20">
        <v>33</v>
      </c>
      <c r="B34">
        <f t="shared" ref="B34:B65" si="1">_xlfn.NORM.DIST(A34,$F$2,$F$4,FALSE)</f>
        <v>9.4049077376886937E-3</v>
      </c>
    </row>
    <row r="35" spans="1:2" x14ac:dyDescent="0.25">
      <c r="A35" s="20">
        <v>34</v>
      </c>
      <c r="B35">
        <f t="shared" si="1"/>
        <v>1.1092083467945555E-2</v>
      </c>
    </row>
    <row r="36" spans="1:2" x14ac:dyDescent="0.25">
      <c r="A36" s="20">
        <v>35</v>
      </c>
      <c r="B36">
        <f t="shared" si="1"/>
        <v>1.2951759566589173E-2</v>
      </c>
    </row>
    <row r="37" spans="1:2" x14ac:dyDescent="0.25">
      <c r="A37" s="20">
        <v>36</v>
      </c>
      <c r="B37">
        <f t="shared" si="1"/>
        <v>1.4972746563574486E-2</v>
      </c>
    </row>
    <row r="38" spans="1:2" x14ac:dyDescent="0.25">
      <c r="A38" s="20">
        <v>37</v>
      </c>
      <c r="B38">
        <f t="shared" si="1"/>
        <v>1.7136859204780735E-2</v>
      </c>
    </row>
    <row r="39" spans="1:2" x14ac:dyDescent="0.25">
      <c r="A39" s="20">
        <v>38</v>
      </c>
      <c r="B39">
        <f t="shared" si="1"/>
        <v>1.9418605498321296E-2</v>
      </c>
    </row>
    <row r="40" spans="1:2" x14ac:dyDescent="0.25">
      <c r="A40" s="20">
        <v>39</v>
      </c>
      <c r="B40">
        <f t="shared" si="1"/>
        <v>2.1785217703255054E-2</v>
      </c>
    </row>
    <row r="41" spans="1:2" x14ac:dyDescent="0.25">
      <c r="A41" s="20">
        <v>40</v>
      </c>
      <c r="B41">
        <f t="shared" si="1"/>
        <v>2.4197072451914336E-2</v>
      </c>
    </row>
    <row r="42" spans="1:2" x14ac:dyDescent="0.25">
      <c r="A42" s="20">
        <v>41</v>
      </c>
      <c r="B42">
        <f t="shared" si="1"/>
        <v>2.6608524989875482E-2</v>
      </c>
    </row>
    <row r="43" spans="1:2" x14ac:dyDescent="0.25">
      <c r="A43" s="20">
        <v>42</v>
      </c>
      <c r="B43">
        <f t="shared" si="1"/>
        <v>2.8969155276148274E-2</v>
      </c>
    </row>
    <row r="44" spans="1:2" x14ac:dyDescent="0.25">
      <c r="A44" s="20">
        <v>43</v>
      </c>
      <c r="B44">
        <f t="shared" si="1"/>
        <v>3.1225393336676129E-2</v>
      </c>
    </row>
    <row r="45" spans="1:2" x14ac:dyDescent="0.25">
      <c r="A45" s="20">
        <v>44</v>
      </c>
      <c r="B45">
        <f t="shared" si="1"/>
        <v>3.3322460289179963E-2</v>
      </c>
    </row>
    <row r="46" spans="1:2" x14ac:dyDescent="0.25">
      <c r="A46" s="20">
        <v>45</v>
      </c>
      <c r="B46">
        <f t="shared" si="1"/>
        <v>3.5206532676429952E-2</v>
      </c>
    </row>
    <row r="47" spans="1:2" x14ac:dyDescent="0.25">
      <c r="A47" s="20">
        <v>46</v>
      </c>
      <c r="B47">
        <f t="shared" si="1"/>
        <v>3.6827014030332332E-2</v>
      </c>
    </row>
    <row r="48" spans="1:2" x14ac:dyDescent="0.25">
      <c r="A48" s="20">
        <v>47</v>
      </c>
      <c r="B48">
        <f t="shared" si="1"/>
        <v>3.8138781546052408E-2</v>
      </c>
    </row>
    <row r="49" spans="1:2" x14ac:dyDescent="0.25">
      <c r="A49" s="20">
        <v>48</v>
      </c>
      <c r="B49">
        <f t="shared" si="1"/>
        <v>3.9104269397545591E-2</v>
      </c>
    </row>
    <row r="50" spans="1:2" x14ac:dyDescent="0.25">
      <c r="A50" s="20">
        <v>49</v>
      </c>
      <c r="B50">
        <f t="shared" si="1"/>
        <v>3.9695254747701178E-2</v>
      </c>
    </row>
    <row r="51" spans="1:2" x14ac:dyDescent="0.25">
      <c r="A51" s="20">
        <v>50</v>
      </c>
      <c r="B51">
        <f t="shared" si="1"/>
        <v>3.9894228040143274E-2</v>
      </c>
    </row>
    <row r="52" spans="1:2" x14ac:dyDescent="0.25">
      <c r="A52" s="20">
        <v>51</v>
      </c>
      <c r="B52">
        <f t="shared" si="1"/>
        <v>3.9695254747701178E-2</v>
      </c>
    </row>
    <row r="53" spans="1:2" x14ac:dyDescent="0.25">
      <c r="A53" s="20">
        <v>52</v>
      </c>
      <c r="B53">
        <f t="shared" si="1"/>
        <v>3.9104269397545591E-2</v>
      </c>
    </row>
    <row r="54" spans="1:2" x14ac:dyDescent="0.25">
      <c r="A54" s="20">
        <v>53</v>
      </c>
      <c r="B54">
        <f t="shared" si="1"/>
        <v>3.8138781546052408E-2</v>
      </c>
    </row>
    <row r="55" spans="1:2" x14ac:dyDescent="0.25">
      <c r="A55" s="20">
        <v>54</v>
      </c>
      <c r="B55">
        <f t="shared" si="1"/>
        <v>3.6827014030332332E-2</v>
      </c>
    </row>
    <row r="56" spans="1:2" x14ac:dyDescent="0.25">
      <c r="A56" s="20">
        <v>55</v>
      </c>
      <c r="B56">
        <f t="shared" si="1"/>
        <v>3.5206532676429952E-2</v>
      </c>
    </row>
    <row r="57" spans="1:2" x14ac:dyDescent="0.25">
      <c r="A57" s="20">
        <v>56</v>
      </c>
      <c r="B57">
        <f t="shared" si="1"/>
        <v>3.3322460289179963E-2</v>
      </c>
    </row>
    <row r="58" spans="1:2" x14ac:dyDescent="0.25">
      <c r="A58" s="20">
        <v>57</v>
      </c>
      <c r="B58">
        <f t="shared" si="1"/>
        <v>3.1225393336676129E-2</v>
      </c>
    </row>
    <row r="59" spans="1:2" x14ac:dyDescent="0.25">
      <c r="A59" s="20">
        <v>58</v>
      </c>
      <c r="B59">
        <f t="shared" si="1"/>
        <v>2.8969155276148274E-2</v>
      </c>
    </row>
    <row r="60" spans="1:2" x14ac:dyDescent="0.25">
      <c r="A60" s="20">
        <v>59</v>
      </c>
      <c r="B60">
        <f t="shared" si="1"/>
        <v>2.6608524989875482E-2</v>
      </c>
    </row>
    <row r="61" spans="1:2" x14ac:dyDescent="0.25">
      <c r="A61" s="20">
        <v>60</v>
      </c>
      <c r="B61">
        <f t="shared" si="1"/>
        <v>2.4197072451914336E-2</v>
      </c>
    </row>
    <row r="62" spans="1:2" x14ac:dyDescent="0.25">
      <c r="A62" s="20">
        <v>61</v>
      </c>
      <c r="B62">
        <f t="shared" si="1"/>
        <v>2.1785217703255054E-2</v>
      </c>
    </row>
    <row r="63" spans="1:2" x14ac:dyDescent="0.25">
      <c r="A63" s="20">
        <v>62</v>
      </c>
      <c r="B63">
        <f t="shared" si="1"/>
        <v>1.9418605498321296E-2</v>
      </c>
    </row>
    <row r="64" spans="1:2" x14ac:dyDescent="0.25">
      <c r="A64" s="20">
        <v>63</v>
      </c>
      <c r="B64">
        <f t="shared" si="1"/>
        <v>1.7136859204780735E-2</v>
      </c>
    </row>
    <row r="65" spans="1:2" x14ac:dyDescent="0.25">
      <c r="A65" s="20">
        <v>64</v>
      </c>
      <c r="B65">
        <f t="shared" si="1"/>
        <v>1.4972746563574486E-2</v>
      </c>
    </row>
    <row r="66" spans="1:2" x14ac:dyDescent="0.25">
      <c r="A66" s="20">
        <v>65</v>
      </c>
      <c r="B66">
        <f t="shared" ref="B66:B97" si="2">_xlfn.NORM.DIST(A66,$F$2,$F$4,FALSE)</f>
        <v>1.2951759566589173E-2</v>
      </c>
    </row>
    <row r="67" spans="1:2" x14ac:dyDescent="0.25">
      <c r="A67" s="20">
        <v>66</v>
      </c>
      <c r="B67">
        <f t="shared" si="2"/>
        <v>1.1092083467945555E-2</v>
      </c>
    </row>
    <row r="68" spans="1:2" x14ac:dyDescent="0.25">
      <c r="A68" s="20">
        <v>67</v>
      </c>
      <c r="B68">
        <f t="shared" si="2"/>
        <v>9.4049077376886937E-3</v>
      </c>
    </row>
    <row r="69" spans="1:2" x14ac:dyDescent="0.25">
      <c r="A69" s="20">
        <v>68</v>
      </c>
      <c r="B69">
        <f t="shared" si="2"/>
        <v>7.8950158300894139E-3</v>
      </c>
    </row>
    <row r="70" spans="1:2" x14ac:dyDescent="0.25">
      <c r="A70" s="20">
        <v>69</v>
      </c>
      <c r="B70">
        <f t="shared" si="2"/>
        <v>6.5615814774676604E-3</v>
      </c>
    </row>
    <row r="71" spans="1:2" x14ac:dyDescent="0.25">
      <c r="A71" s="20">
        <v>70</v>
      </c>
      <c r="B71">
        <f t="shared" si="2"/>
        <v>5.3990966513188061E-3</v>
      </c>
    </row>
    <row r="72" spans="1:2" x14ac:dyDescent="0.25">
      <c r="A72" s="20">
        <v>71</v>
      </c>
      <c r="B72">
        <f t="shared" si="2"/>
        <v>4.3983595980427196E-3</v>
      </c>
    </row>
    <row r="73" spans="1:2" x14ac:dyDescent="0.25">
      <c r="A73" s="20">
        <v>72</v>
      </c>
      <c r="B73">
        <f t="shared" si="2"/>
        <v>3.5474592846231421E-3</v>
      </c>
    </row>
    <row r="74" spans="1:2" x14ac:dyDescent="0.25">
      <c r="A74" s="20">
        <v>73</v>
      </c>
      <c r="B74">
        <f t="shared" si="2"/>
        <v>2.8327037741601186E-3</v>
      </c>
    </row>
    <row r="75" spans="1:2" x14ac:dyDescent="0.25">
      <c r="A75" s="20">
        <v>74</v>
      </c>
      <c r="B75">
        <f t="shared" si="2"/>
        <v>2.2394530294842902E-3</v>
      </c>
    </row>
    <row r="76" spans="1:2" x14ac:dyDescent="0.25">
      <c r="A76" s="20">
        <v>75</v>
      </c>
      <c r="B76">
        <f t="shared" si="2"/>
        <v>1.752830049356854E-3</v>
      </c>
    </row>
    <row r="77" spans="1:2" x14ac:dyDescent="0.25">
      <c r="A77" s="20">
        <v>76</v>
      </c>
      <c r="B77">
        <f t="shared" si="2"/>
        <v>1.3582969233685612E-3</v>
      </c>
    </row>
    <row r="78" spans="1:2" x14ac:dyDescent="0.25">
      <c r="A78" s="20">
        <v>77</v>
      </c>
      <c r="B78">
        <f t="shared" si="2"/>
        <v>1.0420934814422591E-3</v>
      </c>
    </row>
    <row r="79" spans="1:2" x14ac:dyDescent="0.25">
      <c r="A79" s="20">
        <v>78</v>
      </c>
      <c r="B79">
        <f t="shared" si="2"/>
        <v>7.9154515829799694E-4</v>
      </c>
    </row>
    <row r="80" spans="1:2" x14ac:dyDescent="0.25">
      <c r="A80" s="20">
        <v>79</v>
      </c>
      <c r="B80">
        <f t="shared" si="2"/>
        <v>5.9525324197758534E-4</v>
      </c>
    </row>
    <row r="81" spans="1:2" x14ac:dyDescent="0.25">
      <c r="A81" s="20">
        <v>80</v>
      </c>
      <c r="B81">
        <f t="shared" si="2"/>
        <v>4.4318484119380076E-4</v>
      </c>
    </row>
    <row r="82" spans="1:2" x14ac:dyDescent="0.25">
      <c r="A82" s="20">
        <v>81</v>
      </c>
      <c r="B82">
        <f t="shared" si="2"/>
        <v>3.2668190561999186E-4</v>
      </c>
    </row>
    <row r="83" spans="1:2" x14ac:dyDescent="0.25">
      <c r="A83" s="20">
        <v>82</v>
      </c>
      <c r="B83">
        <f t="shared" si="2"/>
        <v>2.3840882014648405E-4</v>
      </c>
    </row>
    <row r="84" spans="1:2" x14ac:dyDescent="0.25">
      <c r="A84" s="20">
        <v>83</v>
      </c>
      <c r="B84">
        <f t="shared" si="2"/>
        <v>1.722568939053681E-4</v>
      </c>
    </row>
    <row r="85" spans="1:2" x14ac:dyDescent="0.25">
      <c r="A85" s="20">
        <v>84</v>
      </c>
      <c r="B85">
        <f t="shared" si="2"/>
        <v>1.2322191684730198E-4</v>
      </c>
    </row>
    <row r="86" spans="1:2" x14ac:dyDescent="0.25">
      <c r="A86" s="20">
        <v>85</v>
      </c>
      <c r="B86">
        <f t="shared" si="2"/>
        <v>8.726826950457601E-5</v>
      </c>
    </row>
    <row r="87" spans="1:2" x14ac:dyDescent="0.25">
      <c r="A87" s="20">
        <v>86</v>
      </c>
      <c r="B87">
        <f t="shared" si="2"/>
        <v>6.1190193011377187E-5</v>
      </c>
    </row>
    <row r="88" spans="1:2" x14ac:dyDescent="0.25">
      <c r="A88" s="20">
        <v>87</v>
      </c>
      <c r="B88">
        <f t="shared" si="2"/>
        <v>4.2478027055075142E-5</v>
      </c>
    </row>
    <row r="89" spans="1:2" x14ac:dyDescent="0.25">
      <c r="A89" s="20">
        <v>88</v>
      </c>
      <c r="B89">
        <f t="shared" si="2"/>
        <v>2.9194692579146026E-5</v>
      </c>
    </row>
    <row r="90" spans="1:2" x14ac:dyDescent="0.25">
      <c r="A90" s="20">
        <v>89</v>
      </c>
      <c r="B90">
        <f t="shared" si="2"/>
        <v>1.9865547139277272E-5</v>
      </c>
    </row>
    <row r="91" spans="1:2" x14ac:dyDescent="0.25">
      <c r="A91" s="20">
        <v>90</v>
      </c>
      <c r="B91">
        <f t="shared" si="2"/>
        <v>1.3383022576488536E-5</v>
      </c>
    </row>
    <row r="92" spans="1:2" x14ac:dyDescent="0.25">
      <c r="A92" s="20">
        <v>91</v>
      </c>
      <c r="B92">
        <f t="shared" si="2"/>
        <v>8.9261657177132918E-6</v>
      </c>
    </row>
    <row r="93" spans="1:2" x14ac:dyDescent="0.25">
      <c r="A93" s="20">
        <v>92</v>
      </c>
      <c r="B93">
        <f t="shared" si="2"/>
        <v>5.8943067756539858E-6</v>
      </c>
    </row>
    <row r="94" spans="1:2" x14ac:dyDescent="0.25">
      <c r="A94" s="20">
        <v>93</v>
      </c>
      <c r="B94">
        <f t="shared" si="2"/>
        <v>3.8535196742087128E-6</v>
      </c>
    </row>
    <row r="95" spans="1:2" x14ac:dyDescent="0.25">
      <c r="A95" s="20">
        <v>94</v>
      </c>
      <c r="B95">
        <f t="shared" si="2"/>
        <v>2.4942471290053532E-6</v>
      </c>
    </row>
    <row r="96" spans="1:2" x14ac:dyDescent="0.25">
      <c r="A96" s="20">
        <v>95</v>
      </c>
      <c r="B96">
        <f t="shared" si="2"/>
        <v>1.5983741106905478E-6</v>
      </c>
    </row>
    <row r="97" spans="1:2" x14ac:dyDescent="0.25">
      <c r="A97" s="20">
        <v>96</v>
      </c>
      <c r="B97">
        <f t="shared" si="2"/>
        <v>1.014085206548676E-6</v>
      </c>
    </row>
    <row r="98" spans="1:2" x14ac:dyDescent="0.25">
      <c r="A98" s="20">
        <v>97</v>
      </c>
      <c r="B98">
        <f t="shared" ref="B98:B101" si="3">_xlfn.NORM.DIST(A98,$F$2,$F$4,FALSE)</f>
        <v>6.3698251788670893E-7</v>
      </c>
    </row>
    <row r="99" spans="1:2" x14ac:dyDescent="0.25">
      <c r="A99" s="20">
        <v>98</v>
      </c>
      <c r="B99">
        <f t="shared" si="3"/>
        <v>3.9612990910320755E-7</v>
      </c>
    </row>
    <row r="100" spans="1:2" x14ac:dyDescent="0.25">
      <c r="A100" s="20">
        <v>99</v>
      </c>
      <c r="B100">
        <f t="shared" si="3"/>
        <v>2.438960745893352E-7</v>
      </c>
    </row>
    <row r="101" spans="1:2" x14ac:dyDescent="0.25">
      <c r="A101" s="20">
        <v>100</v>
      </c>
      <c r="B101">
        <f t="shared" si="3"/>
        <v>1.4867195147342977E-7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>
    <pageSetUpPr fitToPage="1"/>
  </sheetPr>
  <dimension ref="A1:N37"/>
  <sheetViews>
    <sheetView tabSelected="1" zoomScaleNormal="100" workbookViewId="0">
      <selection activeCell="C12" sqref="C12"/>
    </sheetView>
  </sheetViews>
  <sheetFormatPr baseColWidth="10" defaultColWidth="11" defaultRowHeight="15" x14ac:dyDescent="0.25"/>
  <cols>
    <col min="1" max="1" width="9.85546875" style="5" customWidth="1"/>
    <col min="2" max="2" width="32.7109375" style="5" bestFit="1" customWidth="1"/>
    <col min="3" max="3" width="11" style="5"/>
    <col min="4" max="4" width="16.42578125" style="5" customWidth="1"/>
    <col min="5" max="11" width="11" style="5"/>
    <col min="12" max="12" width="5.140625" style="5" customWidth="1"/>
    <col min="13" max="13" width="4" style="5" customWidth="1"/>
    <col min="14" max="14" width="4.85546875" style="5" customWidth="1"/>
    <col min="15" max="16384" width="11" style="5"/>
  </cols>
  <sheetData>
    <row r="1" spans="1:14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x14ac:dyDescent="0.25">
      <c r="A2" s="27" t="s">
        <v>9</v>
      </c>
      <c r="B2" s="27"/>
      <c r="C2" s="2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x14ac:dyDescent="0.25">
      <c r="A3" s="27"/>
      <c r="B3" s="27"/>
      <c r="C3" s="2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 ht="15.75" thickBot="1" x14ac:dyDescent="0.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x14ac:dyDescent="0.25">
      <c r="A7" s="7"/>
      <c r="B7" s="3" t="s">
        <v>1</v>
      </c>
      <c r="C7" s="6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 ht="30" customHeight="1" x14ac:dyDescent="0.25">
      <c r="A8" s="7"/>
      <c r="B8" s="16" t="s">
        <v>27</v>
      </c>
      <c r="C8" s="12">
        <v>100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 ht="27" customHeight="1" x14ac:dyDescent="0.25">
      <c r="A9" s="7"/>
      <c r="B9" s="14" t="s">
        <v>5</v>
      </c>
      <c r="C9" s="12">
        <v>50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 ht="27" customHeight="1" x14ac:dyDescent="0.25">
      <c r="A10" s="7"/>
      <c r="B10" s="14" t="s">
        <v>6</v>
      </c>
      <c r="C10" s="12">
        <v>6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ht="27" customHeight="1" thickBot="1" x14ac:dyDescent="0.3">
      <c r="A11" s="7"/>
      <c r="B11" s="15" t="s">
        <v>38</v>
      </c>
      <c r="C11" s="13">
        <v>60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14" ht="15.75" thickBot="1" x14ac:dyDescent="0.3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x14ac:dyDescent="0.25">
      <c r="A13" s="7"/>
      <c r="B13" s="3" t="s">
        <v>2</v>
      </c>
      <c r="C13" s="6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t="23.25" customHeight="1" x14ac:dyDescent="0.25">
      <c r="A14" s="7"/>
      <c r="B14" s="14" t="s">
        <v>7</v>
      </c>
      <c r="C14" s="12">
        <v>40</v>
      </c>
      <c r="D14" s="10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ht="28.5" customHeight="1" thickBot="1" x14ac:dyDescent="0.3">
      <c r="A15" s="7"/>
      <c r="B15" s="15" t="s">
        <v>8</v>
      </c>
      <c r="C15" s="13">
        <v>60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ht="15.75" thickBot="1" x14ac:dyDescent="0.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7"/>
      <c r="B17" s="3" t="s">
        <v>0</v>
      </c>
      <c r="C17" s="6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1:14" x14ac:dyDescent="0.25">
      <c r="A18" s="7"/>
      <c r="B18" s="8" t="s">
        <v>11</v>
      </c>
      <c r="C18" s="18">
        <f>WS1P</f>
        <v>1.6579523132124779E-2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1:14" x14ac:dyDescent="0.25">
      <c r="A19" s="7"/>
      <c r="B19" s="8" t="s">
        <v>12</v>
      </c>
      <c r="C19" s="18">
        <f>WS2P</f>
        <v>0.9522096477271853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1:14" x14ac:dyDescent="0.25">
      <c r="A20" s="7"/>
      <c r="B20" s="8" t="s">
        <v>13</v>
      </c>
      <c r="C20" s="18">
        <f>WS3P</f>
        <v>0.90441929545437061</v>
      </c>
      <c r="D20" s="11"/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4" x14ac:dyDescent="0.25">
      <c r="A21" s="7"/>
      <c r="B21" s="8" t="s">
        <v>33</v>
      </c>
      <c r="C21" s="18">
        <f>WS4P</f>
        <v>4.7790352272814703E-2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1:14" ht="15.75" thickBot="1" x14ac:dyDescent="0.3">
      <c r="A22" s="7"/>
      <c r="B22" s="9" t="s">
        <v>20</v>
      </c>
      <c r="C22" s="19">
        <f>WS5P</f>
        <v>4.7790352272814696E-2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1:14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</row>
    <row r="24" spans="1:14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1:14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1:14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</row>
    <row r="27" spans="1:14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</row>
    <row r="28" spans="1:14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1:14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</row>
    <row r="30" spans="1:14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</row>
    <row r="31" spans="1:14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</row>
    <row r="32" spans="1:14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</row>
    <row r="33" spans="1:14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</row>
    <row r="34" spans="1:14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</row>
    <row r="35" spans="1:14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</row>
    <row r="36" spans="1:14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</row>
    <row r="37" spans="1:14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</row>
  </sheetData>
  <mergeCells count="1">
    <mergeCell ref="A2:C3"/>
  </mergeCells>
  <conditionalFormatting sqref="C20">
    <cfRule type="containsText" dxfId="9" priority="3" operator="containsText" text="K1">
      <formula>NOT(ISERROR(SEARCH("K1",C20)))</formula>
    </cfRule>
  </conditionalFormatting>
  <conditionalFormatting sqref="C21">
    <cfRule type="containsText" dxfId="8" priority="2" operator="containsText" text="K1">
      <formula>NOT(ISERROR(SEARCH("K1",C21)))</formula>
    </cfRule>
  </conditionalFormatting>
  <conditionalFormatting sqref="C22">
    <cfRule type="containsText" dxfId="7" priority="1" operator="containsText" text="K1">
      <formula>NOT(ISERROR(SEARCH("K1",C22)))</formula>
    </cfRule>
  </conditionalFormatting>
  <pageMargins left="0.70866141732283472" right="0.70866141732283472" top="0.78740157480314965" bottom="0.78740157480314965" header="0.31496062992125984" footer="0.31496062992125984"/>
  <pageSetup paperSize="9" scale="76" orientation="landscape" horizontalDpi="0" verticalDpi="0" r:id="rId1"/>
  <headerFooter>
    <oddHeader>&amp;C&amp;F&amp;R&amp;D</oddHeader>
    <oddFooter>&amp;Lwww.fuchsconsorten.de
www.six-sigma-college.de
www.ifp-duesseldorf.de&amp;R&amp;G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5" name="Spinner 2">
              <controlPr defaultSize="0" autoPict="0">
                <anchor moveWithCells="1" sizeWithCells="1">
                  <from>
                    <xdr:col>3</xdr:col>
                    <xdr:colOff>0</xdr:colOff>
                    <xdr:row>14</xdr:row>
                    <xdr:rowOff>47625</xdr:rowOff>
                  </from>
                  <to>
                    <xdr:col>4</xdr:col>
                    <xdr:colOff>0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Spinner 3">
              <controlPr defaultSize="0" autoPict="0">
                <anchor moveWithCells="1" sizeWithCells="1">
                  <from>
                    <xdr:col>3</xdr:col>
                    <xdr:colOff>0</xdr:colOff>
                    <xdr:row>13</xdr:row>
                    <xdr:rowOff>19050</xdr:rowOff>
                  </from>
                  <to>
                    <xdr:col>4</xdr:col>
                    <xdr:colOff>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Spinner 4">
              <controlPr defaultSize="0" autoPict="0">
                <anchor moveWithCells="1" sizeWithCells="1">
                  <from>
                    <xdr:col>3</xdr:col>
                    <xdr:colOff>0</xdr:colOff>
                    <xdr:row>7</xdr:row>
                    <xdr:rowOff>47625</xdr:rowOff>
                  </from>
                  <to>
                    <xdr:col>4</xdr:col>
                    <xdr:colOff>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Spinner 6">
              <controlPr defaultSize="0" autoPict="0">
                <anchor moveWithCells="1" sizeWithCells="1">
                  <from>
                    <xdr:col>3</xdr:col>
                    <xdr:colOff>0</xdr:colOff>
                    <xdr:row>8</xdr:row>
                    <xdr:rowOff>57150</xdr:rowOff>
                  </from>
                  <to>
                    <xdr:col>4</xdr:col>
                    <xdr:colOff>0</xdr:colOff>
                    <xdr:row>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Spinner 7">
              <controlPr defaultSize="0" autoPict="0">
                <anchor moveWithCells="1" sizeWithCells="1">
                  <from>
                    <xdr:col>3</xdr:col>
                    <xdr:colOff>0</xdr:colOff>
                    <xdr:row>9</xdr:row>
                    <xdr:rowOff>104775</xdr:rowOff>
                  </from>
                  <to>
                    <xdr:col>4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H252"/>
  <sheetViews>
    <sheetView workbookViewId="0">
      <selection activeCell="I10" sqref="I10"/>
    </sheetView>
  </sheetViews>
  <sheetFormatPr baseColWidth="10" defaultRowHeight="15" x14ac:dyDescent="0.25"/>
  <cols>
    <col min="2" max="2" width="11" style="1"/>
    <col min="3" max="4" width="21.85546875" customWidth="1"/>
    <col min="6" max="6" width="36.42578125" bestFit="1" customWidth="1"/>
    <col min="7" max="7" width="12.28515625" bestFit="1" customWidth="1"/>
  </cols>
  <sheetData>
    <row r="1" spans="1:8" x14ac:dyDescent="0.25">
      <c r="A1" s="2" t="s">
        <v>17</v>
      </c>
      <c r="B1" s="2" t="s">
        <v>16</v>
      </c>
      <c r="C1" s="2" t="s">
        <v>15</v>
      </c>
      <c r="D1" s="2" t="s">
        <v>4</v>
      </c>
      <c r="F1" s="2" t="s">
        <v>5</v>
      </c>
      <c r="G1">
        <f>Mittelwert</f>
        <v>50</v>
      </c>
    </row>
    <row r="2" spans="1:8" x14ac:dyDescent="0.25">
      <c r="A2">
        <v>0</v>
      </c>
      <c r="B2" s="1">
        <f>IF(A2&lt;='Eingabe und Grafik'!$C$8,Daten!A2,"")</f>
        <v>0</v>
      </c>
      <c r="C2" s="4">
        <f>IF(B2&lt;&gt;"",_xlfn.NORM.DIST(B2,$G$1,$G$2,FALSE),"")</f>
        <v>5.5346390748787004E-17</v>
      </c>
      <c r="D2" s="4">
        <f>IF(B2&lt;&gt;"",_xlfn.NORM.DIST(B2,$G$1,$G$2,TRUE),"")</f>
        <v>3.929873434851008E-17</v>
      </c>
      <c r="F2" s="2" t="s">
        <v>14</v>
      </c>
      <c r="G2">
        <f>StAbw</f>
        <v>6</v>
      </c>
    </row>
    <row r="3" spans="1:8" x14ac:dyDescent="0.25">
      <c r="A3">
        <v>1</v>
      </c>
      <c r="B3" s="1">
        <f>IF(A3&lt;='Eingabe und Grafik'!$C$8,Daten!A3,"")</f>
        <v>1</v>
      </c>
      <c r="C3" s="4">
        <f t="shared" ref="C3:C66" si="0">IF(B3&lt;&gt;"",_xlfn.NORM.DIST(B3,$G$1,$G$2,FALSE),"")</f>
        <v>2.1889922174819732E-16</v>
      </c>
      <c r="D3" s="4">
        <f t="shared" ref="D3:D66" si="1">IF(B3&lt;&gt;"",_xlfn.NORM.DIST(B3,$G$1,$G$2,TRUE),"")</f>
        <v>1.5851365242201266E-16</v>
      </c>
      <c r="F3" s="2" t="s">
        <v>11</v>
      </c>
      <c r="G3" s="17">
        <f>_xlfn.NORM.DIST(Messwert,Mittelwert,StAbw,FALSE)</f>
        <v>1.6579523132124779E-2</v>
      </c>
      <c r="H3" t="s">
        <v>34</v>
      </c>
    </row>
    <row r="4" spans="1:8" x14ac:dyDescent="0.25">
      <c r="A4">
        <v>2</v>
      </c>
      <c r="B4" s="1">
        <f>IF(A4&lt;='Eingabe und Grafik'!$C$8,Daten!A4,"")</f>
        <v>2</v>
      </c>
      <c r="C4" s="4">
        <f t="shared" si="0"/>
        <v>8.4204518058948215E-16</v>
      </c>
      <c r="D4" s="4">
        <f t="shared" si="1"/>
        <v>6.2209605742717375E-16</v>
      </c>
      <c r="F4" s="2" t="s">
        <v>12</v>
      </c>
      <c r="G4" s="17">
        <f>_xlfn.NORM.DIST(Messwert,Mittelwert,StAbw,TRUE)</f>
        <v>0.9522096477271853</v>
      </c>
      <c r="H4" t="s">
        <v>34</v>
      </c>
    </row>
    <row r="5" spans="1:8" x14ac:dyDescent="0.25">
      <c r="A5">
        <v>3</v>
      </c>
      <c r="B5" s="1">
        <f>IF(A5&lt;='Eingabe und Grafik'!$C$8,Daten!A5,"")</f>
        <v>3</v>
      </c>
      <c r="C5" s="4">
        <f t="shared" si="0"/>
        <v>3.1503792326936487E-15</v>
      </c>
      <c r="D5" s="4">
        <f t="shared" si="1"/>
        <v>2.3755125647753113E-15</v>
      </c>
      <c r="F5" s="2" t="s">
        <v>13</v>
      </c>
      <c r="G5" s="17">
        <f>G7-G6</f>
        <v>0.90441929545437061</v>
      </c>
      <c r="H5" t="s">
        <v>34</v>
      </c>
    </row>
    <row r="6" spans="1:8" x14ac:dyDescent="0.25">
      <c r="A6">
        <v>4</v>
      </c>
      <c r="B6" s="1">
        <f>IF(A6&lt;='Eingabe und Grafik'!$C$8,Daten!A6,"")</f>
        <v>4</v>
      </c>
      <c r="C6" s="4">
        <f t="shared" si="0"/>
        <v>1.1463745651778072E-14</v>
      </c>
      <c r="D6" s="4">
        <f t="shared" si="1"/>
        <v>8.8261871604534977E-15</v>
      </c>
      <c r="F6" s="2" t="s">
        <v>18</v>
      </c>
      <c r="G6" s="17">
        <f>_xlfn.NORM.DIST(UGW,Mittelwert,StAbw,TRUE)</f>
        <v>4.7790352272814703E-2</v>
      </c>
      <c r="H6" t="s">
        <v>34</v>
      </c>
    </row>
    <row r="7" spans="1:8" x14ac:dyDescent="0.25">
      <c r="A7">
        <v>5</v>
      </c>
      <c r="B7" s="1">
        <f>IF(A7&lt;='Eingabe und Grafik'!$C$8,Daten!A7,"")</f>
        <v>5</v>
      </c>
      <c r="C7" s="4">
        <f t="shared" si="0"/>
        <v>4.0572008883816833E-14</v>
      </c>
      <c r="D7" s="4">
        <f t="shared" si="1"/>
        <v>3.190891672910885E-14</v>
      </c>
      <c r="F7" s="2" t="s">
        <v>19</v>
      </c>
      <c r="G7" s="17">
        <f>_xlfn.NORM.DIST(OGW,Mittelwert,StAbw,TRUE)</f>
        <v>0.9522096477271853</v>
      </c>
    </row>
    <row r="8" spans="1:8" x14ac:dyDescent="0.25">
      <c r="A8">
        <v>6</v>
      </c>
      <c r="B8" s="1">
        <f>IF(A8&lt;='Eingabe und Grafik'!$C$8,Daten!A8,"")</f>
        <v>6</v>
      </c>
      <c r="C8" s="4">
        <f t="shared" si="0"/>
        <v>1.3965701216982806E-13</v>
      </c>
      <c r="D8" s="4">
        <f t="shared" si="1"/>
        <v>1.1224881271355515E-13</v>
      </c>
      <c r="F8" s="2" t="s">
        <v>20</v>
      </c>
      <c r="G8" s="17">
        <f>1-G7</f>
        <v>4.7790352272814696E-2</v>
      </c>
      <c r="H8" t="s">
        <v>34</v>
      </c>
    </row>
    <row r="9" spans="1:8" x14ac:dyDescent="0.25">
      <c r="A9">
        <v>7</v>
      </c>
      <c r="B9" s="1">
        <f>IF(A9&lt;='Eingabe und Grafik'!$C$8,Daten!A9,"")</f>
        <v>7</v>
      </c>
      <c r="C9" s="4">
        <f t="shared" si="0"/>
        <v>4.6755773429521401E-13</v>
      </c>
      <c r="D9" s="4">
        <f t="shared" si="1"/>
        <v>3.8422916057631635E-13</v>
      </c>
      <c r="F9" s="2" t="s">
        <v>21</v>
      </c>
      <c r="G9" s="17">
        <f>_xlfn.NORM.DIST(UGW,Mittelwert,StAbw,FALSE)</f>
        <v>1.6579523132124779E-2</v>
      </c>
    </row>
    <row r="10" spans="1:8" x14ac:dyDescent="0.25">
      <c r="A10">
        <v>8</v>
      </c>
      <c r="B10" s="1">
        <f>IF(A10&lt;='Eingabe und Grafik'!$C$8,Daten!A10,"")</f>
        <v>8</v>
      </c>
      <c r="C10" s="4">
        <f t="shared" si="0"/>
        <v>1.522453401394099E-12</v>
      </c>
      <c r="D10" s="4">
        <f t="shared" si="1"/>
        <v>1.2798125438858352E-12</v>
      </c>
      <c r="F10" s="2" t="s">
        <v>22</v>
      </c>
      <c r="G10" s="17">
        <f>_xlfn.NORM.DIST(OGW,Mittelwert,StAbw,FALSE)</f>
        <v>1.6579523132124779E-2</v>
      </c>
    </row>
    <row r="11" spans="1:8" x14ac:dyDescent="0.25">
      <c r="A11">
        <v>9</v>
      </c>
      <c r="B11" s="1">
        <f>IF(A11&lt;='Eingabe und Grafik'!$C$8,Daten!A11,"")</f>
        <v>9</v>
      </c>
      <c r="C11" s="4">
        <f t="shared" si="0"/>
        <v>4.8215762203464454E-12</v>
      </c>
      <c r="D11" s="4">
        <f t="shared" si="1"/>
        <v>4.1481936574363279E-12</v>
      </c>
      <c r="F11" s="2" t="s">
        <v>23</v>
      </c>
      <c r="G11" s="17">
        <f>_xlfn.NORM.DIST(Mittelwert,Mittelwert,StAbw,FALSE)+0.2*_xlfn.NORM.DIST(Mittelwert,Mittelwert,StAbw,FALSE)</f>
        <v>7.9788456080286535E-2</v>
      </c>
    </row>
    <row r="12" spans="1:8" x14ac:dyDescent="0.25">
      <c r="A12">
        <v>10</v>
      </c>
      <c r="B12" s="1">
        <f>IF(A12&lt;='Eingabe und Grafik'!$C$8,Daten!A12,"")</f>
        <v>10</v>
      </c>
      <c r="C12" s="4">
        <f t="shared" si="0"/>
        <v>1.4851500312253588E-11</v>
      </c>
      <c r="D12" s="4">
        <f t="shared" si="1"/>
        <v>1.3083924686052984E-11</v>
      </c>
      <c r="F12" s="2" t="s">
        <v>25</v>
      </c>
      <c r="G12" s="1">
        <f>((OGW-UGW)/2)</f>
        <v>10</v>
      </c>
    </row>
    <row r="13" spans="1:8" x14ac:dyDescent="0.25">
      <c r="A13">
        <v>11</v>
      </c>
      <c r="B13" s="1">
        <f>IF(A13&lt;='Eingabe und Grafik'!$C$8,Daten!A13,"")</f>
        <v>11</v>
      </c>
      <c r="C13" s="4">
        <f t="shared" si="0"/>
        <v>4.4492610246047536E-11</v>
      </c>
      <c r="D13" s="4">
        <f t="shared" si="1"/>
        <v>4.0160005838590881E-11</v>
      </c>
      <c r="F13" s="2" t="s">
        <v>26</v>
      </c>
      <c r="G13" s="1">
        <f>(OGW-UGW)/2+UGW</f>
        <v>50</v>
      </c>
    </row>
    <row r="14" spans="1:8" x14ac:dyDescent="0.25">
      <c r="A14">
        <v>12</v>
      </c>
      <c r="B14" s="1">
        <f>IF(A14&lt;='Eingabe und Grafik'!$C$8,Daten!A14,"")</f>
        <v>12</v>
      </c>
      <c r="C14" s="4">
        <f t="shared" si="0"/>
        <v>1.2964080113449491E-10</v>
      </c>
      <c r="D14" s="4">
        <f t="shared" si="1"/>
        <v>1.1996022615582E-10</v>
      </c>
      <c r="F14" s="2" t="s">
        <v>3</v>
      </c>
      <c r="G14">
        <f>MAX(B:B)</f>
        <v>100</v>
      </c>
    </row>
    <row r="15" spans="1:8" x14ac:dyDescent="0.25">
      <c r="A15">
        <v>13</v>
      </c>
      <c r="B15" s="1">
        <f>IF(A15&lt;='Eingabe und Grafik'!$C$8,Daten!A15,"")</f>
        <v>13</v>
      </c>
      <c r="C15" s="4">
        <f t="shared" si="0"/>
        <v>3.6739377329360361E-10</v>
      </c>
      <c r="D15" s="4">
        <f t="shared" si="1"/>
        <v>3.4872282099280545E-10</v>
      </c>
      <c r="F15" s="2" t="s">
        <v>28</v>
      </c>
      <c r="G15">
        <f>MIN(B:B)</f>
        <v>0</v>
      </c>
    </row>
    <row r="16" spans="1:8" x14ac:dyDescent="0.25">
      <c r="A16">
        <v>14</v>
      </c>
      <c r="B16" s="1">
        <f>IF(A16&lt;='Eingabe und Grafik'!$C$8,Daten!A16,"")</f>
        <v>14</v>
      </c>
      <c r="C16" s="4">
        <f t="shared" si="0"/>
        <v>1.0126471416372143E-9</v>
      </c>
      <c r="D16" s="4">
        <f t="shared" si="1"/>
        <v>9.8658764503769437E-10</v>
      </c>
      <c r="F16" s="2" t="s">
        <v>29</v>
      </c>
      <c r="G16">
        <f>((Daten!G14-OGW)/2)+OGW</f>
        <v>80</v>
      </c>
    </row>
    <row r="17" spans="1:7" x14ac:dyDescent="0.25">
      <c r="A17">
        <v>15</v>
      </c>
      <c r="B17" s="1">
        <f>IF(A17&lt;='Eingabe und Grafik'!$C$8,Daten!A17,"")</f>
        <v>15</v>
      </c>
      <c r="C17" s="4">
        <f t="shared" si="0"/>
        <v>2.7146932012642567E-9</v>
      </c>
      <c r="D17" s="4">
        <f t="shared" si="1"/>
        <v>2.7165437370881153E-9</v>
      </c>
      <c r="F17" s="2" t="s">
        <v>31</v>
      </c>
      <c r="G17">
        <f>(Daten!G14-OGW)/2</f>
        <v>20</v>
      </c>
    </row>
    <row r="18" spans="1:7" x14ac:dyDescent="0.25">
      <c r="A18">
        <v>16</v>
      </c>
      <c r="B18" s="1">
        <f>IF(A18&lt;='Eingabe und Grafik'!$C$8,Daten!A18,"")</f>
        <v>16</v>
      </c>
      <c r="C18" s="4">
        <f t="shared" si="0"/>
        <v>7.0781479107581445E-9</v>
      </c>
      <c r="D18" s="4">
        <f t="shared" si="1"/>
        <v>7.2801100739140595E-9</v>
      </c>
      <c r="F18" s="2" t="s">
        <v>30</v>
      </c>
      <c r="G18">
        <f>UGW/2</f>
        <v>20</v>
      </c>
    </row>
    <row r="19" spans="1:7" x14ac:dyDescent="0.25">
      <c r="A19">
        <v>17</v>
      </c>
      <c r="B19" s="1">
        <f>IF(A19&lt;='Eingabe und Grafik'!$C$8,Daten!A19,"")</f>
        <v>17</v>
      </c>
      <c r="C19" s="4">
        <f t="shared" si="0"/>
        <v>1.7949600070905459E-8</v>
      </c>
      <c r="D19" s="4">
        <f t="shared" si="1"/>
        <v>1.8989562465887691E-8</v>
      </c>
      <c r="F19" s="2" t="s">
        <v>32</v>
      </c>
      <c r="G19">
        <f>G18/2</f>
        <v>10</v>
      </c>
    </row>
    <row r="20" spans="1:7" x14ac:dyDescent="0.25">
      <c r="A20">
        <v>18</v>
      </c>
      <c r="B20" s="1">
        <f>IF(A20&lt;='Eingabe und Grafik'!$C$8,Daten!A20,"")</f>
        <v>18</v>
      </c>
      <c r="C20" s="4">
        <f t="shared" si="0"/>
        <v>4.4271698475365211E-8</v>
      </c>
      <c r="D20" s="4">
        <f t="shared" si="1"/>
        <v>4.8213033651141262E-8</v>
      </c>
      <c r="F20" s="2" t="s">
        <v>10</v>
      </c>
      <c r="G20">
        <f>Messwert</f>
        <v>60</v>
      </c>
    </row>
    <row r="21" spans="1:7" x14ac:dyDescent="0.25">
      <c r="A21">
        <v>19</v>
      </c>
      <c r="B21" s="1">
        <f>IF(A21&lt;='Eingabe und Grafik'!$C$8,Daten!A21,"")</f>
        <v>19</v>
      </c>
      <c r="C21" s="4">
        <f t="shared" si="0"/>
        <v>1.0620228369451424E-7</v>
      </c>
      <c r="D21" s="4">
        <f t="shared" si="1"/>
        <v>1.1915285332013904E-7</v>
      </c>
      <c r="F21" s="2" t="s">
        <v>24</v>
      </c>
      <c r="G21" s="17">
        <f>_xlfn.NORM.DIST(Mittelwert,Mittelwert,StAbw,FALSE)</f>
        <v>6.6490380066905441E-2</v>
      </c>
    </row>
    <row r="22" spans="1:7" x14ac:dyDescent="0.25">
      <c r="A22">
        <v>20</v>
      </c>
      <c r="B22" s="1">
        <f>IF(A22&lt;='Eingabe und Grafik'!$C$8,Daten!A22,"")</f>
        <v>20</v>
      </c>
      <c r="C22" s="4">
        <f t="shared" si="0"/>
        <v>2.477865857890496E-7</v>
      </c>
      <c r="D22" s="4">
        <f t="shared" si="1"/>
        <v>2.8665157187919333E-7</v>
      </c>
    </row>
    <row r="23" spans="1:7" x14ac:dyDescent="0.25">
      <c r="A23">
        <v>21</v>
      </c>
      <c r="B23" s="1">
        <f>IF(A23&lt;='Eingabe und Grafik'!$C$8,Daten!A23,"")</f>
        <v>21</v>
      </c>
      <c r="C23" s="4">
        <f t="shared" si="0"/>
        <v>5.6228693435780274E-7</v>
      </c>
      <c r="D23" s="4">
        <f t="shared" si="1"/>
        <v>6.7132845580909362E-7</v>
      </c>
    </row>
    <row r="24" spans="1:7" x14ac:dyDescent="0.25">
      <c r="A24">
        <v>22</v>
      </c>
      <c r="B24" s="1">
        <f>IF(A24&lt;='Eingabe und Grafik'!$C$8,Daten!A24,"")</f>
        <v>22</v>
      </c>
      <c r="C24" s="4">
        <f t="shared" si="0"/>
        <v>1.2410076451049984E-6</v>
      </c>
      <c r="D24" s="4">
        <f t="shared" si="1"/>
        <v>1.530626736531063E-6</v>
      </c>
    </row>
    <row r="25" spans="1:7" x14ac:dyDescent="0.25">
      <c r="A25">
        <v>23</v>
      </c>
      <c r="B25" s="1">
        <f>IF(A25&lt;='Eingabe und Grafik'!$C$8,Daten!A25,"")</f>
        <v>23</v>
      </c>
      <c r="C25" s="4">
        <f t="shared" si="0"/>
        <v>2.6639568511509126E-6</v>
      </c>
      <c r="D25" s="4">
        <f t="shared" si="1"/>
        <v>3.3976731247300535E-6</v>
      </c>
    </row>
    <row r="26" spans="1:7" x14ac:dyDescent="0.25">
      <c r="A26">
        <v>24</v>
      </c>
      <c r="B26" s="1">
        <f>IF(A26&lt;='Eingabe und Grafik'!$C$8,Daten!A26,"")</f>
        <v>24</v>
      </c>
      <c r="C26" s="4">
        <f t="shared" si="0"/>
        <v>5.5618103992730707E-6</v>
      </c>
      <c r="D26" s="4">
        <f t="shared" si="1"/>
        <v>7.3434238368946899E-6</v>
      </c>
    </row>
    <row r="27" spans="1:7" x14ac:dyDescent="0.25">
      <c r="A27">
        <v>25</v>
      </c>
      <c r="B27" s="1">
        <f>IF(A27&lt;='Eingabe und Grafik'!$C$8,Daten!A27,"")</f>
        <v>25</v>
      </c>
      <c r="C27" s="4">
        <f t="shared" si="0"/>
        <v>1.1293834981469607E-5</v>
      </c>
      <c r="D27" s="4">
        <f t="shared" si="1"/>
        <v>1.545429688229596E-5</v>
      </c>
    </row>
    <row r="28" spans="1:7" x14ac:dyDescent="0.25">
      <c r="A28">
        <v>26</v>
      </c>
      <c r="B28" s="1">
        <f>IF(A28&lt;='Eingabe und Grafik'!$C$8,Daten!A28,"")</f>
        <v>26</v>
      </c>
      <c r="C28" s="4">
        <f t="shared" si="0"/>
        <v>2.2305037627480895E-5</v>
      </c>
      <c r="D28" s="4">
        <f t="shared" si="1"/>
        <v>3.1671241833119857E-5</v>
      </c>
    </row>
    <row r="29" spans="1:7" x14ac:dyDescent="0.25">
      <c r="A29">
        <v>27</v>
      </c>
      <c r="B29" s="1">
        <f>IF(A29&lt;='Eingabe und Grafik'!$C$8,Daten!A29,"")</f>
        <v>27</v>
      </c>
      <c r="C29" s="4">
        <f t="shared" si="0"/>
        <v>4.2845059177051057E-5</v>
      </c>
      <c r="D29" s="4">
        <f t="shared" si="1"/>
        <v>6.3209231868402554E-5</v>
      </c>
    </row>
    <row r="30" spans="1:7" x14ac:dyDescent="0.25">
      <c r="A30">
        <v>28</v>
      </c>
      <c r="B30" s="1">
        <f>IF(A30&lt;='Eingabe und Grafik'!$C$8,Daten!A30,"")</f>
        <v>28</v>
      </c>
      <c r="C30" s="4">
        <f t="shared" si="0"/>
        <v>8.0045108603470113E-5</v>
      </c>
      <c r="D30" s="4">
        <f t="shared" si="1"/>
        <v>1.228663899651522E-4</v>
      </c>
    </row>
    <row r="31" spans="1:7" x14ac:dyDescent="0.25">
      <c r="A31">
        <v>29</v>
      </c>
      <c r="B31" s="1">
        <f>IF(A31&lt;='Eingabe und Grafik'!$C$8,Daten!A31,"")</f>
        <v>29</v>
      </c>
      <c r="C31" s="4">
        <f t="shared" si="0"/>
        <v>1.4544711584096E-4</v>
      </c>
      <c r="D31" s="4">
        <f t="shared" si="1"/>
        <v>2.3262907903552504E-4</v>
      </c>
    </row>
    <row r="32" spans="1:7" x14ac:dyDescent="0.25">
      <c r="A32">
        <v>30</v>
      </c>
      <c r="B32" s="1">
        <f>IF(A32&lt;='Eingabe und Grafik'!$C$8,Daten!A32,"")</f>
        <v>30</v>
      </c>
      <c r="C32" s="4">
        <f t="shared" si="0"/>
        <v>2.570464993818509E-4</v>
      </c>
      <c r="D32" s="4">
        <f t="shared" si="1"/>
        <v>4.2906033319683703E-4</v>
      </c>
    </row>
    <row r="33" spans="1:4" x14ac:dyDescent="0.25">
      <c r="A33">
        <v>31</v>
      </c>
      <c r="B33" s="1">
        <f>IF(A33&lt;='Eingabe und Grafik'!$C$8,Daten!A33,"")</f>
        <v>31</v>
      </c>
      <c r="C33" s="4">
        <f t="shared" si="0"/>
        <v>4.4182932573835087E-4</v>
      </c>
      <c r="D33" s="4">
        <f t="shared" si="1"/>
        <v>7.7098478446997558E-4</v>
      </c>
    </row>
    <row r="34" spans="1:4" x14ac:dyDescent="0.25">
      <c r="A34">
        <v>32</v>
      </c>
      <c r="B34" s="1">
        <f>IF(A34&lt;='Eingabe und Grafik'!$C$8,Daten!A34,"")</f>
        <v>32</v>
      </c>
      <c r="C34" s="4">
        <f t="shared" si="0"/>
        <v>7.3864140198966785E-4</v>
      </c>
      <c r="D34" s="4">
        <f t="shared" si="1"/>
        <v>1.3498980316300933E-3</v>
      </c>
    </row>
    <row r="35" spans="1:4" x14ac:dyDescent="0.25">
      <c r="A35">
        <v>33</v>
      </c>
      <c r="B35" s="1">
        <f>IF(A35&lt;='Eingabe und Grafik'!$C$8,Daten!A35,"")</f>
        <v>33</v>
      </c>
      <c r="C35" s="4">
        <f t="shared" si="0"/>
        <v>1.2010166274348704E-3</v>
      </c>
      <c r="D35" s="4">
        <f t="shared" si="1"/>
        <v>2.3032661316958821E-3</v>
      </c>
    </row>
    <row r="36" spans="1:4" x14ac:dyDescent="0.25">
      <c r="A36">
        <v>34</v>
      </c>
      <c r="B36" s="1">
        <f>IF(A36&lt;='Eingabe und Grafik'!$C$8,Daten!A36,"")</f>
        <v>34</v>
      </c>
      <c r="C36" s="4">
        <f t="shared" si="0"/>
        <v>1.8993310039662405E-3</v>
      </c>
      <c r="D36" s="4">
        <f t="shared" si="1"/>
        <v>3.8303805675897356E-3</v>
      </c>
    </row>
    <row r="37" spans="1:4" x14ac:dyDescent="0.25">
      <c r="A37">
        <v>35</v>
      </c>
      <c r="B37" s="1">
        <f>IF(A37&lt;='Eingabe und Grafik'!$C$8,Daten!A37,"")</f>
        <v>35</v>
      </c>
      <c r="C37" s="4">
        <f t="shared" si="0"/>
        <v>2.9213834155947566E-3</v>
      </c>
      <c r="D37" s="4">
        <f t="shared" si="1"/>
        <v>6.2096653257761331E-3</v>
      </c>
    </row>
    <row r="38" spans="1:4" x14ac:dyDescent="0.25">
      <c r="A38">
        <v>36</v>
      </c>
      <c r="B38" s="1">
        <f>IF(A38&lt;='Eingabe und Grafik'!$C$8,Daten!A38,"")</f>
        <v>36</v>
      </c>
      <c r="C38" s="4">
        <f t="shared" si="0"/>
        <v>4.3703148489515802E-3</v>
      </c>
      <c r="D38" s="4">
        <f t="shared" si="1"/>
        <v>9.8153286286453353E-3</v>
      </c>
    </row>
    <row r="39" spans="1:4" x14ac:dyDescent="0.25">
      <c r="A39">
        <v>37</v>
      </c>
      <c r="B39" s="1">
        <f>IF(A39&lt;='Eingabe und Grafik'!$C$8,Daten!A39,"")</f>
        <v>37</v>
      </c>
      <c r="C39" s="4">
        <f t="shared" si="0"/>
        <v>6.358770584402997E-3</v>
      </c>
      <c r="D39" s="4">
        <f t="shared" si="1"/>
        <v>1.5130140010235814E-2</v>
      </c>
    </row>
    <row r="40" spans="1:4" x14ac:dyDescent="0.25">
      <c r="A40">
        <v>38</v>
      </c>
      <c r="B40" s="1">
        <f>IF(A40&lt;='Eingabe und Grafik'!$C$8,Daten!A40,"")</f>
        <v>38</v>
      </c>
      <c r="C40" s="4">
        <f t="shared" si="0"/>
        <v>8.9984944188646766E-3</v>
      </c>
      <c r="D40" s="4">
        <f t="shared" si="1"/>
        <v>2.2750131948179191E-2</v>
      </c>
    </row>
    <row r="41" spans="1:4" x14ac:dyDescent="0.25">
      <c r="A41">
        <v>39</v>
      </c>
      <c r="B41" s="1">
        <f>IF(A41&lt;='Eingabe und Grafik'!$C$8,Daten!A41,"")</f>
        <v>39</v>
      </c>
      <c r="C41" s="4">
        <f t="shared" si="0"/>
        <v>1.2385193926498851E-2</v>
      </c>
      <c r="D41" s="4">
        <f t="shared" si="1"/>
        <v>3.337650758481725E-2</v>
      </c>
    </row>
    <row r="42" spans="1:4" x14ac:dyDescent="0.25">
      <c r="A42">
        <v>40</v>
      </c>
      <c r="B42" s="1">
        <f>IF(A42&lt;='Eingabe und Grafik'!$C$8,Daten!A42,"")</f>
        <v>40</v>
      </c>
      <c r="C42" s="4">
        <f t="shared" si="0"/>
        <v>1.6579523132124779E-2</v>
      </c>
      <c r="D42" s="4">
        <f t="shared" si="1"/>
        <v>4.7790352272814703E-2</v>
      </c>
    </row>
    <row r="43" spans="1:4" x14ac:dyDescent="0.25">
      <c r="A43">
        <v>41</v>
      </c>
      <c r="B43" s="1">
        <f>IF(A43&lt;='Eingabe und Grafik'!$C$8,Daten!A43,"")</f>
        <v>41</v>
      </c>
      <c r="C43" s="4">
        <f t="shared" si="0"/>
        <v>2.1586265944315289E-2</v>
      </c>
      <c r="D43" s="4">
        <f t="shared" si="1"/>
        <v>6.6807201268858057E-2</v>
      </c>
    </row>
    <row r="44" spans="1:4" x14ac:dyDescent="0.25">
      <c r="A44">
        <v>42</v>
      </c>
      <c r="B44" s="1">
        <f>IF(A44&lt;='Eingabe und Grafik'!$C$8,Daten!A44,"")</f>
        <v>42</v>
      </c>
      <c r="C44" s="4">
        <f t="shared" si="0"/>
        <v>2.7335012445998938E-2</v>
      </c>
      <c r="D44" s="4">
        <f t="shared" si="1"/>
        <v>9.1211219725867876E-2</v>
      </c>
    </row>
    <row r="45" spans="1:4" x14ac:dyDescent="0.25">
      <c r="A45">
        <v>43</v>
      </c>
      <c r="B45" s="1">
        <f>IF(A45&lt;='Eingabe und Grafik'!$C$8,Daten!A45,"")</f>
        <v>43</v>
      </c>
      <c r="C45" s="4">
        <f t="shared" si="0"/>
        <v>3.3666447592343149E-2</v>
      </c>
      <c r="D45" s="4">
        <f t="shared" si="1"/>
        <v>0.12167250457438125</v>
      </c>
    </row>
    <row r="46" spans="1:4" x14ac:dyDescent="0.25">
      <c r="A46">
        <v>44</v>
      </c>
      <c r="B46" s="1">
        <f>IF(A46&lt;='Eingabe und Grafik'!$C$8,Daten!A46,"")</f>
        <v>44</v>
      </c>
      <c r="C46" s="4">
        <f t="shared" si="0"/>
        <v>4.0328454086523899E-2</v>
      </c>
      <c r="D46" s="4">
        <f t="shared" si="1"/>
        <v>0.15865525393145699</v>
      </c>
    </row>
    <row r="47" spans="1:4" x14ac:dyDescent="0.25">
      <c r="A47">
        <v>45</v>
      </c>
      <c r="B47" s="1">
        <f>IF(A47&lt;='Eingabe und Grafik'!$C$8,Daten!A47,"")</f>
        <v>45</v>
      </c>
      <c r="C47" s="4">
        <f t="shared" si="0"/>
        <v>4.6985312568383758E-2</v>
      </c>
      <c r="D47" s="4">
        <f t="shared" si="1"/>
        <v>0.20232838096364303</v>
      </c>
    </row>
    <row r="48" spans="1:4" x14ac:dyDescent="0.25">
      <c r="A48">
        <v>46</v>
      </c>
      <c r="B48" s="1">
        <f>IF(A48&lt;='Eingabe und Grafik'!$C$8,Daten!A48,"")</f>
        <v>46</v>
      </c>
      <c r="C48" s="4">
        <f t="shared" si="0"/>
        <v>5.3241334253725368E-2</v>
      </c>
      <c r="D48" s="4">
        <f t="shared" si="1"/>
        <v>0.25249253754692291</v>
      </c>
    </row>
    <row r="49" spans="1:4" x14ac:dyDescent="0.25">
      <c r="A49">
        <v>47</v>
      </c>
      <c r="B49" s="1">
        <f>IF(A49&lt;='Eingabe und Grafik'!$C$8,Daten!A49,"")</f>
        <v>47</v>
      </c>
      <c r="C49" s="4">
        <f t="shared" si="0"/>
        <v>5.8677554460716583E-2</v>
      </c>
      <c r="D49" s="4">
        <f t="shared" si="1"/>
        <v>0.30853753872598688</v>
      </c>
    </row>
    <row r="50" spans="1:4" x14ac:dyDescent="0.25">
      <c r="A50">
        <v>48</v>
      </c>
      <c r="B50" s="1">
        <f>IF(A50&lt;='Eingabe und Grafik'!$C$8,Daten!A50,"")</f>
        <v>48</v>
      </c>
      <c r="C50" s="4">
        <f t="shared" si="0"/>
        <v>6.2897204615498858E-2</v>
      </c>
      <c r="D50" s="4">
        <f t="shared" si="1"/>
        <v>0.36944134018176361</v>
      </c>
    </row>
    <row r="51" spans="1:4" x14ac:dyDescent="0.25">
      <c r="A51">
        <v>49</v>
      </c>
      <c r="B51" s="1">
        <f>IF(A51&lt;='Eingabe und Grafik'!$C$8,Daten!A51,"")</f>
        <v>49</v>
      </c>
      <c r="C51" s="4">
        <f t="shared" si="0"/>
        <v>6.5573286016989987E-2</v>
      </c>
      <c r="D51" s="4">
        <f t="shared" si="1"/>
        <v>0.43381616738909634</v>
      </c>
    </row>
    <row r="52" spans="1:4" x14ac:dyDescent="0.25">
      <c r="A52">
        <v>50</v>
      </c>
      <c r="B52" s="1">
        <f>IF(A52&lt;='Eingabe und Grafik'!$C$8,Daten!A52,"")</f>
        <v>50</v>
      </c>
      <c r="C52" s="4">
        <f t="shared" si="0"/>
        <v>6.6490380066905441E-2</v>
      </c>
      <c r="D52" s="4">
        <f t="shared" si="1"/>
        <v>0.5</v>
      </c>
    </row>
    <row r="53" spans="1:4" x14ac:dyDescent="0.25">
      <c r="A53">
        <v>51</v>
      </c>
      <c r="B53" s="1">
        <f>IF(A53&lt;='Eingabe und Grafik'!$C$8,Daten!A53,"")</f>
        <v>51</v>
      </c>
      <c r="C53" s="4">
        <f t="shared" si="0"/>
        <v>6.5573286016989987E-2</v>
      </c>
      <c r="D53" s="4">
        <f t="shared" si="1"/>
        <v>0.56618383261090366</v>
      </c>
    </row>
    <row r="54" spans="1:4" x14ac:dyDescent="0.25">
      <c r="A54">
        <v>52</v>
      </c>
      <c r="B54" s="1">
        <f>IF(A54&lt;='Eingabe und Grafik'!$C$8,Daten!A54,"")</f>
        <v>52</v>
      </c>
      <c r="C54" s="4">
        <f t="shared" si="0"/>
        <v>6.2897204615498858E-2</v>
      </c>
      <c r="D54" s="4">
        <f t="shared" si="1"/>
        <v>0.63055865981823644</v>
      </c>
    </row>
    <row r="55" spans="1:4" x14ac:dyDescent="0.25">
      <c r="A55">
        <v>53</v>
      </c>
      <c r="B55" s="1">
        <f>IF(A55&lt;='Eingabe und Grafik'!$C$8,Daten!A55,"")</f>
        <v>53</v>
      </c>
      <c r="C55" s="4">
        <f t="shared" si="0"/>
        <v>5.8677554460716583E-2</v>
      </c>
      <c r="D55" s="4">
        <f t="shared" si="1"/>
        <v>0.69146246127401312</v>
      </c>
    </row>
    <row r="56" spans="1:4" x14ac:dyDescent="0.25">
      <c r="A56">
        <v>54</v>
      </c>
      <c r="B56" s="1">
        <f>IF(A56&lt;='Eingabe und Grafik'!$C$8,Daten!A56,"")</f>
        <v>54</v>
      </c>
      <c r="C56" s="4">
        <f t="shared" si="0"/>
        <v>5.3241334253725368E-2</v>
      </c>
      <c r="D56" s="4">
        <f t="shared" si="1"/>
        <v>0.74750746245307709</v>
      </c>
    </row>
    <row r="57" spans="1:4" x14ac:dyDescent="0.25">
      <c r="A57">
        <v>55</v>
      </c>
      <c r="B57" s="1">
        <f>IF(A57&lt;='Eingabe und Grafik'!$C$8,Daten!A57,"")</f>
        <v>55</v>
      </c>
      <c r="C57" s="4">
        <f t="shared" si="0"/>
        <v>4.6985312568383758E-2</v>
      </c>
      <c r="D57" s="4">
        <f t="shared" si="1"/>
        <v>0.79767161903635697</v>
      </c>
    </row>
    <row r="58" spans="1:4" x14ac:dyDescent="0.25">
      <c r="A58">
        <v>56</v>
      </c>
      <c r="B58" s="1">
        <f>IF(A58&lt;='Eingabe und Grafik'!$C$8,Daten!A58,"")</f>
        <v>56</v>
      </c>
      <c r="C58" s="4">
        <f t="shared" si="0"/>
        <v>4.0328454086523899E-2</v>
      </c>
      <c r="D58" s="4">
        <f t="shared" si="1"/>
        <v>0.84134474606854304</v>
      </c>
    </row>
    <row r="59" spans="1:4" x14ac:dyDescent="0.25">
      <c r="A59">
        <v>57</v>
      </c>
      <c r="B59" s="1">
        <f>IF(A59&lt;='Eingabe und Grafik'!$C$8,Daten!A59,"")</f>
        <v>57</v>
      </c>
      <c r="C59" s="4">
        <f t="shared" si="0"/>
        <v>3.3666447592343149E-2</v>
      </c>
      <c r="D59" s="4">
        <f t="shared" si="1"/>
        <v>0.87832749542561872</v>
      </c>
    </row>
    <row r="60" spans="1:4" x14ac:dyDescent="0.25">
      <c r="A60">
        <v>58</v>
      </c>
      <c r="B60" s="1">
        <f>IF(A60&lt;='Eingabe und Grafik'!$C$8,Daten!A60,"")</f>
        <v>58</v>
      </c>
      <c r="C60" s="4">
        <f t="shared" si="0"/>
        <v>2.7335012445998938E-2</v>
      </c>
      <c r="D60" s="4">
        <f t="shared" si="1"/>
        <v>0.90878878027413212</v>
      </c>
    </row>
    <row r="61" spans="1:4" x14ac:dyDescent="0.25">
      <c r="A61">
        <v>59</v>
      </c>
      <c r="B61" s="1">
        <f>IF(A61&lt;='Eingabe und Grafik'!$C$8,Daten!A61,"")</f>
        <v>59</v>
      </c>
      <c r="C61" s="4">
        <f t="shared" si="0"/>
        <v>2.1586265944315289E-2</v>
      </c>
      <c r="D61" s="4">
        <f t="shared" si="1"/>
        <v>0.93319279873114191</v>
      </c>
    </row>
    <row r="62" spans="1:4" x14ac:dyDescent="0.25">
      <c r="A62">
        <v>60</v>
      </c>
      <c r="B62" s="1">
        <f>IF(A62&lt;='Eingabe und Grafik'!$C$8,Daten!A62,"")</f>
        <v>60</v>
      </c>
      <c r="C62" s="4">
        <f t="shared" si="0"/>
        <v>1.6579523132124779E-2</v>
      </c>
      <c r="D62" s="4">
        <f t="shared" si="1"/>
        <v>0.9522096477271853</v>
      </c>
    </row>
    <row r="63" spans="1:4" x14ac:dyDescent="0.25">
      <c r="A63">
        <v>61</v>
      </c>
      <c r="B63" s="1">
        <f>IF(A63&lt;='Eingabe und Grafik'!$C$8,Daten!A63,"")</f>
        <v>61</v>
      </c>
      <c r="C63" s="4">
        <f t="shared" si="0"/>
        <v>1.2385193926498851E-2</v>
      </c>
      <c r="D63" s="4">
        <f t="shared" si="1"/>
        <v>0.96662349241518275</v>
      </c>
    </row>
    <row r="64" spans="1:4" x14ac:dyDescent="0.25">
      <c r="A64">
        <v>62</v>
      </c>
      <c r="B64" s="1">
        <f>IF(A64&lt;='Eingabe und Grafik'!$C$8,Daten!A64,"")</f>
        <v>62</v>
      </c>
      <c r="C64" s="4">
        <f t="shared" si="0"/>
        <v>8.9984944188646766E-3</v>
      </c>
      <c r="D64" s="4">
        <f t="shared" si="1"/>
        <v>0.97724986805182079</v>
      </c>
    </row>
    <row r="65" spans="1:4" x14ac:dyDescent="0.25">
      <c r="A65">
        <v>63</v>
      </c>
      <c r="B65" s="1">
        <f>IF(A65&lt;='Eingabe und Grafik'!$C$8,Daten!A65,"")</f>
        <v>63</v>
      </c>
      <c r="C65" s="4">
        <f t="shared" si="0"/>
        <v>6.358770584402997E-3</v>
      </c>
      <c r="D65" s="4">
        <f t="shared" si="1"/>
        <v>0.98486985998976417</v>
      </c>
    </row>
    <row r="66" spans="1:4" x14ac:dyDescent="0.25">
      <c r="A66">
        <v>64</v>
      </c>
      <c r="B66" s="1">
        <f>IF(A66&lt;='Eingabe und Grafik'!$C$8,Daten!A66,"")</f>
        <v>64</v>
      </c>
      <c r="C66" s="4">
        <f t="shared" si="0"/>
        <v>4.3703148489515802E-3</v>
      </c>
      <c r="D66" s="4">
        <f t="shared" si="1"/>
        <v>0.99018467137135469</v>
      </c>
    </row>
    <row r="67" spans="1:4" x14ac:dyDescent="0.25">
      <c r="A67">
        <v>65</v>
      </c>
      <c r="B67" s="1">
        <f>IF(A67&lt;='Eingabe und Grafik'!$C$8,Daten!A67,"")</f>
        <v>65</v>
      </c>
      <c r="C67" s="4">
        <f t="shared" ref="C67:C130" si="2">IF(B67&lt;&gt;"",_xlfn.NORM.DIST(B67,$G$1,$G$2,FALSE),"")</f>
        <v>2.9213834155947566E-3</v>
      </c>
      <c r="D67" s="4">
        <f t="shared" ref="D67:D130" si="3">IF(B67&lt;&gt;"",_xlfn.NORM.DIST(B67,$G$1,$G$2,TRUE),"")</f>
        <v>0.99379033467422384</v>
      </c>
    </row>
    <row r="68" spans="1:4" x14ac:dyDescent="0.25">
      <c r="A68">
        <v>66</v>
      </c>
      <c r="B68" s="1">
        <f>IF(A68&lt;='Eingabe und Grafik'!$C$8,Daten!A68,"")</f>
        <v>66</v>
      </c>
      <c r="C68" s="4">
        <f t="shared" si="2"/>
        <v>1.8993310039662405E-3</v>
      </c>
      <c r="D68" s="4">
        <f t="shared" si="3"/>
        <v>0.99616961943241022</v>
      </c>
    </row>
    <row r="69" spans="1:4" x14ac:dyDescent="0.25">
      <c r="A69">
        <v>67</v>
      </c>
      <c r="B69" s="1">
        <f>IF(A69&lt;='Eingabe und Grafik'!$C$8,Daten!A69,"")</f>
        <v>67</v>
      </c>
      <c r="C69" s="4">
        <f t="shared" si="2"/>
        <v>1.2010166274348704E-3</v>
      </c>
      <c r="D69" s="4">
        <f t="shared" si="3"/>
        <v>0.99769673386830415</v>
      </c>
    </row>
    <row r="70" spans="1:4" x14ac:dyDescent="0.25">
      <c r="A70">
        <v>68</v>
      </c>
      <c r="B70" s="1">
        <f>IF(A70&lt;='Eingabe und Grafik'!$C$8,Daten!A70,"")</f>
        <v>68</v>
      </c>
      <c r="C70" s="4">
        <f t="shared" si="2"/>
        <v>7.3864140198966785E-4</v>
      </c>
      <c r="D70" s="4">
        <f t="shared" si="3"/>
        <v>0.9986501019683699</v>
      </c>
    </row>
    <row r="71" spans="1:4" x14ac:dyDescent="0.25">
      <c r="A71">
        <v>69</v>
      </c>
      <c r="B71" s="1">
        <f>IF(A71&lt;='Eingabe und Grafik'!$C$8,Daten!A71,"")</f>
        <v>69</v>
      </c>
      <c r="C71" s="4">
        <f t="shared" si="2"/>
        <v>4.4182932573835087E-4</v>
      </c>
      <c r="D71" s="4">
        <f t="shared" si="3"/>
        <v>0.99922901521552998</v>
      </c>
    </row>
    <row r="72" spans="1:4" x14ac:dyDescent="0.25">
      <c r="A72">
        <v>70</v>
      </c>
      <c r="B72" s="1">
        <f>IF(A72&lt;='Eingabe und Grafik'!$C$8,Daten!A72,"")</f>
        <v>70</v>
      </c>
      <c r="C72" s="4">
        <f t="shared" si="2"/>
        <v>2.570464993818509E-4</v>
      </c>
      <c r="D72" s="4">
        <f t="shared" si="3"/>
        <v>0.99957093966680322</v>
      </c>
    </row>
    <row r="73" spans="1:4" x14ac:dyDescent="0.25">
      <c r="A73">
        <v>71</v>
      </c>
      <c r="B73" s="1">
        <f>IF(A73&lt;='Eingabe und Grafik'!$C$8,Daten!A73,"")</f>
        <v>71</v>
      </c>
      <c r="C73" s="4">
        <f t="shared" si="2"/>
        <v>1.4544711584096E-4</v>
      </c>
      <c r="D73" s="4">
        <f t="shared" si="3"/>
        <v>0.99976737092096446</v>
      </c>
    </row>
    <row r="74" spans="1:4" x14ac:dyDescent="0.25">
      <c r="A74">
        <v>72</v>
      </c>
      <c r="B74" s="1">
        <f>IF(A74&lt;='Eingabe und Grafik'!$C$8,Daten!A74,"")</f>
        <v>72</v>
      </c>
      <c r="C74" s="4">
        <f t="shared" si="2"/>
        <v>8.0045108603470113E-5</v>
      </c>
      <c r="D74" s="4">
        <f t="shared" si="3"/>
        <v>0.99987713361003483</v>
      </c>
    </row>
    <row r="75" spans="1:4" x14ac:dyDescent="0.25">
      <c r="A75">
        <v>73</v>
      </c>
      <c r="B75" s="1">
        <f>IF(A75&lt;='Eingabe und Grafik'!$C$8,Daten!A75,"")</f>
        <v>73</v>
      </c>
      <c r="C75" s="4">
        <f t="shared" si="2"/>
        <v>4.2845059177051057E-5</v>
      </c>
      <c r="D75" s="4">
        <f t="shared" si="3"/>
        <v>0.99993679076813158</v>
      </c>
    </row>
    <row r="76" spans="1:4" x14ac:dyDescent="0.25">
      <c r="A76">
        <v>74</v>
      </c>
      <c r="B76" s="1">
        <f>IF(A76&lt;='Eingabe und Grafik'!$C$8,Daten!A76,"")</f>
        <v>74</v>
      </c>
      <c r="C76" s="4">
        <f t="shared" si="2"/>
        <v>2.2305037627480895E-5</v>
      </c>
      <c r="D76" s="4">
        <f t="shared" si="3"/>
        <v>0.99996832875816688</v>
      </c>
    </row>
    <row r="77" spans="1:4" x14ac:dyDescent="0.25">
      <c r="A77">
        <v>75</v>
      </c>
      <c r="B77" s="1">
        <f>IF(A77&lt;='Eingabe und Grafik'!$C$8,Daten!A77,"")</f>
        <v>75</v>
      </c>
      <c r="C77" s="4">
        <f t="shared" si="2"/>
        <v>1.1293834981469607E-5</v>
      </c>
      <c r="D77" s="4">
        <f t="shared" si="3"/>
        <v>0.99998454570311768</v>
      </c>
    </row>
    <row r="78" spans="1:4" x14ac:dyDescent="0.25">
      <c r="A78">
        <v>76</v>
      </c>
      <c r="B78" s="1">
        <f>IF(A78&lt;='Eingabe und Grafik'!$C$8,Daten!A78,"")</f>
        <v>76</v>
      </c>
      <c r="C78" s="4">
        <f t="shared" si="2"/>
        <v>5.5618103992730707E-6</v>
      </c>
      <c r="D78" s="4">
        <f t="shared" si="3"/>
        <v>0.9999926565761631</v>
      </c>
    </row>
    <row r="79" spans="1:4" x14ac:dyDescent="0.25">
      <c r="A79">
        <v>77</v>
      </c>
      <c r="B79" s="1">
        <f>IF(A79&lt;='Eingabe und Grafik'!$C$8,Daten!A79,"")</f>
        <v>77</v>
      </c>
      <c r="C79" s="4">
        <f t="shared" si="2"/>
        <v>2.6639568511509126E-6</v>
      </c>
      <c r="D79" s="4">
        <f t="shared" si="3"/>
        <v>0.99999660232687526</v>
      </c>
    </row>
    <row r="80" spans="1:4" x14ac:dyDescent="0.25">
      <c r="A80">
        <v>78</v>
      </c>
      <c r="B80" s="1">
        <f>IF(A80&lt;='Eingabe und Grafik'!$C$8,Daten!A80,"")</f>
        <v>78</v>
      </c>
      <c r="C80" s="4">
        <f t="shared" si="2"/>
        <v>1.2410076451049984E-6</v>
      </c>
      <c r="D80" s="4">
        <f t="shared" si="3"/>
        <v>0.99999846937326342</v>
      </c>
    </row>
    <row r="81" spans="1:4" x14ac:dyDescent="0.25">
      <c r="A81">
        <v>79</v>
      </c>
      <c r="B81" s="1">
        <f>IF(A81&lt;='Eingabe und Grafik'!$C$8,Daten!A81,"")</f>
        <v>79</v>
      </c>
      <c r="C81" s="4">
        <f t="shared" si="2"/>
        <v>5.6228693435780274E-7</v>
      </c>
      <c r="D81" s="4">
        <f t="shared" si="3"/>
        <v>0.99999932867154417</v>
      </c>
    </row>
    <row r="82" spans="1:4" x14ac:dyDescent="0.25">
      <c r="A82">
        <v>80</v>
      </c>
      <c r="B82" s="1">
        <f>IF(A82&lt;='Eingabe und Grafik'!$C$8,Daten!A82,"")</f>
        <v>80</v>
      </c>
      <c r="C82" s="4">
        <f t="shared" si="2"/>
        <v>2.477865857890496E-7</v>
      </c>
      <c r="D82" s="4">
        <f t="shared" si="3"/>
        <v>0.99999971334842808</v>
      </c>
    </row>
    <row r="83" spans="1:4" x14ac:dyDescent="0.25">
      <c r="A83">
        <v>81</v>
      </c>
      <c r="B83" s="1">
        <f>IF(A83&lt;='Eingabe und Grafik'!$C$8,Daten!A83,"")</f>
        <v>81</v>
      </c>
      <c r="C83" s="4">
        <f t="shared" si="2"/>
        <v>1.0620228369451424E-7</v>
      </c>
      <c r="D83" s="4">
        <f t="shared" si="3"/>
        <v>0.99999988084714664</v>
      </c>
    </row>
    <row r="84" spans="1:4" x14ac:dyDescent="0.25">
      <c r="A84">
        <v>82</v>
      </c>
      <c r="B84" s="1">
        <f>IF(A84&lt;='Eingabe und Grafik'!$C$8,Daten!A84,"")</f>
        <v>82</v>
      </c>
      <c r="C84" s="4">
        <f t="shared" si="2"/>
        <v>4.4271698475365211E-8</v>
      </c>
      <c r="D84" s="4">
        <f t="shared" si="3"/>
        <v>0.99999995178696632</v>
      </c>
    </row>
    <row r="85" spans="1:4" x14ac:dyDescent="0.25">
      <c r="A85">
        <v>83</v>
      </c>
      <c r="B85" s="1">
        <f>IF(A85&lt;='Eingabe und Grafik'!$C$8,Daten!A85,"")</f>
        <v>83</v>
      </c>
      <c r="C85" s="4">
        <f t="shared" si="2"/>
        <v>1.7949600070905459E-8</v>
      </c>
      <c r="D85" s="4">
        <f t="shared" si="3"/>
        <v>0.99999998101043752</v>
      </c>
    </row>
    <row r="86" spans="1:4" x14ac:dyDescent="0.25">
      <c r="A86">
        <v>84</v>
      </c>
      <c r="B86" s="1">
        <f>IF(A86&lt;='Eingabe und Grafik'!$C$8,Daten!A86,"")</f>
        <v>84</v>
      </c>
      <c r="C86" s="4">
        <f t="shared" si="2"/>
        <v>7.0781479107581445E-9</v>
      </c>
      <c r="D86" s="4">
        <f t="shared" si="3"/>
        <v>0.99999999271988993</v>
      </c>
    </row>
    <row r="87" spans="1:4" x14ac:dyDescent="0.25">
      <c r="A87">
        <v>85</v>
      </c>
      <c r="B87" s="1">
        <f>IF(A87&lt;='Eingabe und Grafik'!$C$8,Daten!A87,"")</f>
        <v>85</v>
      </c>
      <c r="C87" s="4">
        <f t="shared" si="2"/>
        <v>2.7146932012642567E-9</v>
      </c>
      <c r="D87" s="4">
        <f t="shared" si="3"/>
        <v>0.99999999728345623</v>
      </c>
    </row>
    <row r="88" spans="1:4" x14ac:dyDescent="0.25">
      <c r="A88">
        <v>86</v>
      </c>
      <c r="B88" s="1">
        <f>IF(A88&lt;='Eingabe und Grafik'!$C$8,Daten!A88,"")</f>
        <v>86</v>
      </c>
      <c r="C88" s="4">
        <f t="shared" si="2"/>
        <v>1.0126471416372143E-9</v>
      </c>
      <c r="D88" s="4">
        <f t="shared" si="3"/>
        <v>0.9999999990134123</v>
      </c>
    </row>
    <row r="89" spans="1:4" x14ac:dyDescent="0.25">
      <c r="A89">
        <v>87</v>
      </c>
      <c r="B89" s="1">
        <f>IF(A89&lt;='Eingabe und Grafik'!$C$8,Daten!A89,"")</f>
        <v>87</v>
      </c>
      <c r="C89" s="4">
        <f t="shared" si="2"/>
        <v>3.6739377329360361E-10</v>
      </c>
      <c r="D89" s="4">
        <f t="shared" si="3"/>
        <v>0.99999999965127717</v>
      </c>
    </row>
    <row r="90" spans="1:4" x14ac:dyDescent="0.25">
      <c r="A90">
        <v>88</v>
      </c>
      <c r="B90" s="1">
        <f>IF(A90&lt;='Eingabe und Grafik'!$C$8,Daten!A90,"")</f>
        <v>88</v>
      </c>
      <c r="C90" s="4">
        <f t="shared" si="2"/>
        <v>1.2964080113449491E-10</v>
      </c>
      <c r="D90" s="4">
        <f t="shared" si="3"/>
        <v>0.99999999988003974</v>
      </c>
    </row>
    <row r="91" spans="1:4" x14ac:dyDescent="0.25">
      <c r="A91">
        <v>89</v>
      </c>
      <c r="B91" s="1">
        <f>IF(A91&lt;='Eingabe und Grafik'!$C$8,Daten!A91,"")</f>
        <v>89</v>
      </c>
      <c r="C91" s="4">
        <f t="shared" si="2"/>
        <v>4.4492610246047536E-11</v>
      </c>
      <c r="D91" s="4">
        <f t="shared" si="3"/>
        <v>0.99999999995984001</v>
      </c>
    </row>
    <row r="92" spans="1:4" x14ac:dyDescent="0.25">
      <c r="A92">
        <v>90</v>
      </c>
      <c r="B92" s="1">
        <f>IF(A92&lt;='Eingabe und Grafik'!$C$8,Daten!A92,"")</f>
        <v>90</v>
      </c>
      <c r="C92" s="4">
        <f t="shared" si="2"/>
        <v>1.4851500312253588E-11</v>
      </c>
      <c r="D92" s="4">
        <f t="shared" si="3"/>
        <v>0.99999999998691602</v>
      </c>
    </row>
    <row r="93" spans="1:4" x14ac:dyDescent="0.25">
      <c r="A93">
        <v>91</v>
      </c>
      <c r="B93" s="1">
        <f>IF(A93&lt;='Eingabe und Grafik'!$C$8,Daten!A93,"")</f>
        <v>91</v>
      </c>
      <c r="C93" s="4">
        <f t="shared" si="2"/>
        <v>4.8215762203464454E-12</v>
      </c>
      <c r="D93" s="4">
        <f t="shared" si="3"/>
        <v>0.99999999999585176</v>
      </c>
    </row>
    <row r="94" spans="1:4" x14ac:dyDescent="0.25">
      <c r="A94">
        <v>92</v>
      </c>
      <c r="B94" s="1">
        <f>IF(A94&lt;='Eingabe und Grafik'!$C$8,Daten!A94,"")</f>
        <v>92</v>
      </c>
      <c r="C94" s="4">
        <f t="shared" si="2"/>
        <v>1.522453401394099E-12</v>
      </c>
      <c r="D94" s="4">
        <f t="shared" si="3"/>
        <v>0.99999999999872013</v>
      </c>
    </row>
    <row r="95" spans="1:4" x14ac:dyDescent="0.25">
      <c r="A95">
        <v>93</v>
      </c>
      <c r="B95" s="1">
        <f>IF(A95&lt;='Eingabe und Grafik'!$C$8,Daten!A95,"")</f>
        <v>93</v>
      </c>
      <c r="C95" s="4">
        <f t="shared" si="2"/>
        <v>4.6755773429521401E-13</v>
      </c>
      <c r="D95" s="4">
        <f t="shared" si="3"/>
        <v>0.99999999999961575</v>
      </c>
    </row>
    <row r="96" spans="1:4" x14ac:dyDescent="0.25">
      <c r="A96">
        <v>94</v>
      </c>
      <c r="B96" s="1">
        <f>IF(A96&lt;='Eingabe und Grafik'!$C$8,Daten!A96,"")</f>
        <v>94</v>
      </c>
      <c r="C96" s="4">
        <f t="shared" si="2"/>
        <v>1.3965701216982806E-13</v>
      </c>
      <c r="D96" s="4">
        <f t="shared" si="3"/>
        <v>0.99999999999988776</v>
      </c>
    </row>
    <row r="97" spans="1:4" x14ac:dyDescent="0.25">
      <c r="A97">
        <v>95</v>
      </c>
      <c r="B97" s="1">
        <f>IF(A97&lt;='Eingabe und Grafik'!$C$8,Daten!A97,"")</f>
        <v>95</v>
      </c>
      <c r="C97" s="4">
        <f t="shared" si="2"/>
        <v>4.0572008883816833E-14</v>
      </c>
      <c r="D97" s="4">
        <f t="shared" si="3"/>
        <v>0.99999999999996814</v>
      </c>
    </row>
    <row r="98" spans="1:4" x14ac:dyDescent="0.25">
      <c r="A98">
        <v>96</v>
      </c>
      <c r="B98" s="1">
        <f>IF(A98&lt;='Eingabe und Grafik'!$C$8,Daten!A98,"")</f>
        <v>96</v>
      </c>
      <c r="C98" s="4">
        <f t="shared" si="2"/>
        <v>1.1463745651778072E-14</v>
      </c>
      <c r="D98" s="4">
        <f t="shared" si="3"/>
        <v>0.99999999999999123</v>
      </c>
    </row>
    <row r="99" spans="1:4" x14ac:dyDescent="0.25">
      <c r="A99">
        <v>97</v>
      </c>
      <c r="B99" s="1">
        <f>IF(A99&lt;='Eingabe und Grafik'!$C$8,Daten!A99,"")</f>
        <v>97</v>
      </c>
      <c r="C99" s="4">
        <f t="shared" si="2"/>
        <v>3.1503792326936487E-15</v>
      </c>
      <c r="D99" s="4">
        <f t="shared" si="3"/>
        <v>0.99999999999999767</v>
      </c>
    </row>
    <row r="100" spans="1:4" x14ac:dyDescent="0.25">
      <c r="A100">
        <v>98</v>
      </c>
      <c r="B100" s="1">
        <f>IF(A100&lt;='Eingabe und Grafik'!$C$8,Daten!A100,"")</f>
        <v>98</v>
      </c>
      <c r="C100" s="4">
        <f t="shared" si="2"/>
        <v>8.4204518058948215E-16</v>
      </c>
      <c r="D100" s="4">
        <f t="shared" si="3"/>
        <v>0.99999999999999933</v>
      </c>
    </row>
    <row r="101" spans="1:4" x14ac:dyDescent="0.25">
      <c r="A101">
        <v>99</v>
      </c>
      <c r="B101" s="1">
        <f>IF(A101&lt;='Eingabe und Grafik'!$C$8,Daten!A101,"")</f>
        <v>99</v>
      </c>
      <c r="C101" s="4">
        <f t="shared" si="2"/>
        <v>2.1889922174819732E-16</v>
      </c>
      <c r="D101" s="4">
        <f t="shared" si="3"/>
        <v>0.99999999999999989</v>
      </c>
    </row>
    <row r="102" spans="1:4" x14ac:dyDescent="0.25">
      <c r="A102">
        <v>100</v>
      </c>
      <c r="B102" s="1">
        <f>IF(A102&lt;='Eingabe und Grafik'!$C$8,Daten!A102,"")</f>
        <v>100</v>
      </c>
      <c r="C102" s="4">
        <f t="shared" si="2"/>
        <v>5.5346390748787004E-17</v>
      </c>
      <c r="D102" s="4">
        <f t="shared" si="3"/>
        <v>1</v>
      </c>
    </row>
    <row r="103" spans="1:4" x14ac:dyDescent="0.25">
      <c r="A103">
        <v>101</v>
      </c>
      <c r="B103" s="1" t="str">
        <f>IF(A103&lt;='Eingabe und Grafik'!$C$8,Daten!A103,"")</f>
        <v/>
      </c>
      <c r="C103" s="4" t="str">
        <f t="shared" si="2"/>
        <v/>
      </c>
      <c r="D103" s="4" t="str">
        <f t="shared" si="3"/>
        <v/>
      </c>
    </row>
    <row r="104" spans="1:4" x14ac:dyDescent="0.25">
      <c r="A104">
        <v>102</v>
      </c>
      <c r="B104" s="1" t="str">
        <f>IF(A104&lt;='Eingabe und Grafik'!$C$8,Daten!A104,"")</f>
        <v/>
      </c>
      <c r="C104" s="4" t="str">
        <f t="shared" si="2"/>
        <v/>
      </c>
      <c r="D104" s="4" t="str">
        <f t="shared" si="3"/>
        <v/>
      </c>
    </row>
    <row r="105" spans="1:4" x14ac:dyDescent="0.25">
      <c r="A105">
        <v>103</v>
      </c>
      <c r="B105" s="1" t="str">
        <f>IF(A105&lt;='Eingabe und Grafik'!$C$8,Daten!A105,"")</f>
        <v/>
      </c>
      <c r="C105" s="4" t="str">
        <f t="shared" si="2"/>
        <v/>
      </c>
      <c r="D105" s="4" t="str">
        <f t="shared" si="3"/>
        <v/>
      </c>
    </row>
    <row r="106" spans="1:4" x14ac:dyDescent="0.25">
      <c r="A106">
        <v>104</v>
      </c>
      <c r="B106" s="1" t="str">
        <f>IF(A106&lt;='Eingabe und Grafik'!$C$8,Daten!A106,"")</f>
        <v/>
      </c>
      <c r="C106" s="4" t="str">
        <f t="shared" si="2"/>
        <v/>
      </c>
      <c r="D106" s="4" t="str">
        <f t="shared" si="3"/>
        <v/>
      </c>
    </row>
    <row r="107" spans="1:4" x14ac:dyDescent="0.25">
      <c r="A107">
        <v>105</v>
      </c>
      <c r="B107" s="1" t="str">
        <f>IF(A107&lt;='Eingabe und Grafik'!$C$8,Daten!A107,"")</f>
        <v/>
      </c>
      <c r="C107" s="4" t="str">
        <f t="shared" si="2"/>
        <v/>
      </c>
      <c r="D107" s="4" t="str">
        <f t="shared" si="3"/>
        <v/>
      </c>
    </row>
    <row r="108" spans="1:4" x14ac:dyDescent="0.25">
      <c r="A108">
        <v>106</v>
      </c>
      <c r="B108" s="1" t="str">
        <f>IF(A108&lt;='Eingabe und Grafik'!$C$8,Daten!A108,"")</f>
        <v/>
      </c>
      <c r="C108" s="4" t="str">
        <f t="shared" si="2"/>
        <v/>
      </c>
      <c r="D108" s="4" t="str">
        <f t="shared" si="3"/>
        <v/>
      </c>
    </row>
    <row r="109" spans="1:4" x14ac:dyDescent="0.25">
      <c r="A109">
        <v>107</v>
      </c>
      <c r="B109" s="1" t="str">
        <f>IF(A109&lt;='Eingabe und Grafik'!$C$8,Daten!A109,"")</f>
        <v/>
      </c>
      <c r="C109" s="4" t="str">
        <f t="shared" si="2"/>
        <v/>
      </c>
      <c r="D109" s="4" t="str">
        <f t="shared" si="3"/>
        <v/>
      </c>
    </row>
    <row r="110" spans="1:4" x14ac:dyDescent="0.25">
      <c r="A110">
        <v>108</v>
      </c>
      <c r="B110" s="1" t="str">
        <f>IF(A110&lt;='Eingabe und Grafik'!$C$8,Daten!A110,"")</f>
        <v/>
      </c>
      <c r="C110" s="4" t="str">
        <f t="shared" si="2"/>
        <v/>
      </c>
      <c r="D110" s="4" t="str">
        <f t="shared" si="3"/>
        <v/>
      </c>
    </row>
    <row r="111" spans="1:4" x14ac:dyDescent="0.25">
      <c r="A111">
        <v>109</v>
      </c>
      <c r="B111" s="1" t="str">
        <f>IF(A111&lt;='Eingabe und Grafik'!$C$8,Daten!A111,"")</f>
        <v/>
      </c>
      <c r="C111" s="4" t="str">
        <f t="shared" si="2"/>
        <v/>
      </c>
      <c r="D111" s="4" t="str">
        <f t="shared" si="3"/>
        <v/>
      </c>
    </row>
    <row r="112" spans="1:4" x14ac:dyDescent="0.25">
      <c r="A112">
        <v>110</v>
      </c>
      <c r="B112" s="1" t="str">
        <f>IF(A112&lt;='Eingabe und Grafik'!$C$8,Daten!A112,"")</f>
        <v/>
      </c>
      <c r="C112" s="4" t="str">
        <f t="shared" si="2"/>
        <v/>
      </c>
      <c r="D112" s="4" t="str">
        <f t="shared" si="3"/>
        <v/>
      </c>
    </row>
    <row r="113" spans="1:4" x14ac:dyDescent="0.25">
      <c r="A113">
        <v>111</v>
      </c>
      <c r="B113" s="1" t="str">
        <f>IF(A113&lt;='Eingabe und Grafik'!$C$8,Daten!A113,"")</f>
        <v/>
      </c>
      <c r="C113" s="4" t="str">
        <f t="shared" si="2"/>
        <v/>
      </c>
      <c r="D113" s="4" t="str">
        <f t="shared" si="3"/>
        <v/>
      </c>
    </row>
    <row r="114" spans="1:4" x14ac:dyDescent="0.25">
      <c r="A114">
        <v>112</v>
      </c>
      <c r="B114" s="1" t="str">
        <f>IF(A114&lt;='Eingabe und Grafik'!$C$8,Daten!A114,"")</f>
        <v/>
      </c>
      <c r="C114" s="4" t="str">
        <f t="shared" si="2"/>
        <v/>
      </c>
      <c r="D114" s="4" t="str">
        <f t="shared" si="3"/>
        <v/>
      </c>
    </row>
    <row r="115" spans="1:4" x14ac:dyDescent="0.25">
      <c r="A115">
        <v>113</v>
      </c>
      <c r="B115" s="1" t="str">
        <f>IF(A115&lt;='Eingabe und Grafik'!$C$8,Daten!A115,"")</f>
        <v/>
      </c>
      <c r="C115" s="4" t="str">
        <f t="shared" si="2"/>
        <v/>
      </c>
      <c r="D115" s="4" t="str">
        <f t="shared" si="3"/>
        <v/>
      </c>
    </row>
    <row r="116" spans="1:4" x14ac:dyDescent="0.25">
      <c r="A116">
        <v>114</v>
      </c>
      <c r="B116" s="1" t="str">
        <f>IF(A116&lt;='Eingabe und Grafik'!$C$8,Daten!A116,"")</f>
        <v/>
      </c>
      <c r="C116" s="4" t="str">
        <f t="shared" si="2"/>
        <v/>
      </c>
      <c r="D116" s="4" t="str">
        <f t="shared" si="3"/>
        <v/>
      </c>
    </row>
    <row r="117" spans="1:4" x14ac:dyDescent="0.25">
      <c r="A117">
        <v>115</v>
      </c>
      <c r="B117" s="1" t="str">
        <f>IF(A117&lt;='Eingabe und Grafik'!$C$8,Daten!A117,"")</f>
        <v/>
      </c>
      <c r="C117" s="4" t="str">
        <f t="shared" si="2"/>
        <v/>
      </c>
      <c r="D117" s="4" t="str">
        <f t="shared" si="3"/>
        <v/>
      </c>
    </row>
    <row r="118" spans="1:4" x14ac:dyDescent="0.25">
      <c r="A118">
        <v>116</v>
      </c>
      <c r="B118" s="1" t="str">
        <f>IF(A118&lt;='Eingabe und Grafik'!$C$8,Daten!A118,"")</f>
        <v/>
      </c>
      <c r="C118" s="4" t="str">
        <f t="shared" si="2"/>
        <v/>
      </c>
      <c r="D118" s="4" t="str">
        <f t="shared" si="3"/>
        <v/>
      </c>
    </row>
    <row r="119" spans="1:4" x14ac:dyDescent="0.25">
      <c r="A119">
        <v>117</v>
      </c>
      <c r="B119" s="1" t="str">
        <f>IF(A119&lt;='Eingabe und Grafik'!$C$8,Daten!A119,"")</f>
        <v/>
      </c>
      <c r="C119" s="4" t="str">
        <f t="shared" si="2"/>
        <v/>
      </c>
      <c r="D119" s="4" t="str">
        <f t="shared" si="3"/>
        <v/>
      </c>
    </row>
    <row r="120" spans="1:4" x14ac:dyDescent="0.25">
      <c r="A120">
        <v>118</v>
      </c>
      <c r="B120" s="1" t="str">
        <f>IF(A120&lt;='Eingabe und Grafik'!$C$8,Daten!A120,"")</f>
        <v/>
      </c>
      <c r="C120" s="4" t="str">
        <f t="shared" si="2"/>
        <v/>
      </c>
      <c r="D120" s="4" t="str">
        <f t="shared" si="3"/>
        <v/>
      </c>
    </row>
    <row r="121" spans="1:4" x14ac:dyDescent="0.25">
      <c r="A121">
        <v>119</v>
      </c>
      <c r="B121" s="1" t="str">
        <f>IF(A121&lt;='Eingabe und Grafik'!$C$8,Daten!A121,"")</f>
        <v/>
      </c>
      <c r="C121" s="4" t="str">
        <f t="shared" si="2"/>
        <v/>
      </c>
      <c r="D121" s="4" t="str">
        <f t="shared" si="3"/>
        <v/>
      </c>
    </row>
    <row r="122" spans="1:4" x14ac:dyDescent="0.25">
      <c r="A122">
        <v>120</v>
      </c>
      <c r="B122" s="1" t="str">
        <f>IF(A122&lt;='Eingabe und Grafik'!$C$8,Daten!A122,"")</f>
        <v/>
      </c>
      <c r="C122" s="4" t="str">
        <f t="shared" si="2"/>
        <v/>
      </c>
      <c r="D122" s="4" t="str">
        <f t="shared" si="3"/>
        <v/>
      </c>
    </row>
    <row r="123" spans="1:4" x14ac:dyDescent="0.25">
      <c r="A123">
        <v>121</v>
      </c>
      <c r="B123" s="1" t="str">
        <f>IF(A123&lt;='Eingabe und Grafik'!$C$8,Daten!A123,"")</f>
        <v/>
      </c>
      <c r="C123" s="4" t="str">
        <f t="shared" si="2"/>
        <v/>
      </c>
      <c r="D123" s="4" t="str">
        <f t="shared" si="3"/>
        <v/>
      </c>
    </row>
    <row r="124" spans="1:4" x14ac:dyDescent="0.25">
      <c r="A124">
        <v>122</v>
      </c>
      <c r="B124" s="1" t="str">
        <f>IF(A124&lt;='Eingabe und Grafik'!$C$8,Daten!A124,"")</f>
        <v/>
      </c>
      <c r="C124" s="4" t="str">
        <f t="shared" si="2"/>
        <v/>
      </c>
      <c r="D124" s="4" t="str">
        <f t="shared" si="3"/>
        <v/>
      </c>
    </row>
    <row r="125" spans="1:4" x14ac:dyDescent="0.25">
      <c r="A125">
        <v>123</v>
      </c>
      <c r="B125" s="1" t="str">
        <f>IF(A125&lt;='Eingabe und Grafik'!$C$8,Daten!A125,"")</f>
        <v/>
      </c>
      <c r="C125" s="4" t="str">
        <f t="shared" si="2"/>
        <v/>
      </c>
      <c r="D125" s="4" t="str">
        <f t="shared" si="3"/>
        <v/>
      </c>
    </row>
    <row r="126" spans="1:4" x14ac:dyDescent="0.25">
      <c r="A126">
        <v>124</v>
      </c>
      <c r="B126" s="1" t="str">
        <f>IF(A126&lt;='Eingabe und Grafik'!$C$8,Daten!A126,"")</f>
        <v/>
      </c>
      <c r="C126" s="4" t="str">
        <f t="shared" si="2"/>
        <v/>
      </c>
      <c r="D126" s="4" t="str">
        <f t="shared" si="3"/>
        <v/>
      </c>
    </row>
    <row r="127" spans="1:4" x14ac:dyDescent="0.25">
      <c r="A127">
        <v>125</v>
      </c>
      <c r="B127" s="1" t="str">
        <f>IF(A127&lt;='Eingabe und Grafik'!$C$8,Daten!A127,"")</f>
        <v/>
      </c>
      <c r="C127" s="4" t="str">
        <f t="shared" si="2"/>
        <v/>
      </c>
      <c r="D127" s="4" t="str">
        <f t="shared" si="3"/>
        <v/>
      </c>
    </row>
    <row r="128" spans="1:4" x14ac:dyDescent="0.25">
      <c r="A128">
        <v>126</v>
      </c>
      <c r="B128" s="1" t="str">
        <f>IF(A128&lt;='Eingabe und Grafik'!$C$8,Daten!A128,"")</f>
        <v/>
      </c>
      <c r="C128" s="4" t="str">
        <f t="shared" si="2"/>
        <v/>
      </c>
      <c r="D128" s="4" t="str">
        <f t="shared" si="3"/>
        <v/>
      </c>
    </row>
    <row r="129" spans="1:4" x14ac:dyDescent="0.25">
      <c r="A129">
        <v>127</v>
      </c>
      <c r="B129" s="1" t="str">
        <f>IF(A129&lt;='Eingabe und Grafik'!$C$8,Daten!A129,"")</f>
        <v/>
      </c>
      <c r="C129" s="4" t="str">
        <f t="shared" si="2"/>
        <v/>
      </c>
      <c r="D129" s="4" t="str">
        <f t="shared" si="3"/>
        <v/>
      </c>
    </row>
    <row r="130" spans="1:4" x14ac:dyDescent="0.25">
      <c r="A130">
        <v>128</v>
      </c>
      <c r="B130" s="1" t="str">
        <f>IF(A130&lt;='Eingabe und Grafik'!$C$8,Daten!A130,"")</f>
        <v/>
      </c>
      <c r="C130" s="4" t="str">
        <f t="shared" si="2"/>
        <v/>
      </c>
      <c r="D130" s="4" t="str">
        <f t="shared" si="3"/>
        <v/>
      </c>
    </row>
    <row r="131" spans="1:4" x14ac:dyDescent="0.25">
      <c r="A131">
        <v>129</v>
      </c>
      <c r="B131" s="1" t="str">
        <f>IF(A131&lt;='Eingabe und Grafik'!$C$8,Daten!A131,"")</f>
        <v/>
      </c>
      <c r="C131" s="4" t="str">
        <f t="shared" ref="C131:C194" si="4">IF(B131&lt;&gt;"",_xlfn.NORM.DIST(B131,$G$1,$G$2,FALSE),"")</f>
        <v/>
      </c>
      <c r="D131" s="4" t="str">
        <f t="shared" ref="D131:D194" si="5">IF(B131&lt;&gt;"",_xlfn.NORM.DIST(B131,$G$1,$G$2,TRUE),"")</f>
        <v/>
      </c>
    </row>
    <row r="132" spans="1:4" x14ac:dyDescent="0.25">
      <c r="A132">
        <v>130</v>
      </c>
      <c r="B132" s="1" t="str">
        <f>IF(A132&lt;='Eingabe und Grafik'!$C$8,Daten!A132,"")</f>
        <v/>
      </c>
      <c r="C132" s="4" t="str">
        <f t="shared" si="4"/>
        <v/>
      </c>
      <c r="D132" s="4" t="str">
        <f t="shared" si="5"/>
        <v/>
      </c>
    </row>
    <row r="133" spans="1:4" x14ac:dyDescent="0.25">
      <c r="A133">
        <v>131</v>
      </c>
      <c r="B133" s="1" t="str">
        <f>IF(A133&lt;='Eingabe und Grafik'!$C$8,Daten!A133,"")</f>
        <v/>
      </c>
      <c r="C133" s="4" t="str">
        <f t="shared" si="4"/>
        <v/>
      </c>
      <c r="D133" s="4" t="str">
        <f t="shared" si="5"/>
        <v/>
      </c>
    </row>
    <row r="134" spans="1:4" x14ac:dyDescent="0.25">
      <c r="A134">
        <v>132</v>
      </c>
      <c r="B134" s="1" t="str">
        <f>IF(A134&lt;='Eingabe und Grafik'!$C$8,Daten!A134,"")</f>
        <v/>
      </c>
      <c r="C134" s="4" t="str">
        <f t="shared" si="4"/>
        <v/>
      </c>
      <c r="D134" s="4" t="str">
        <f t="shared" si="5"/>
        <v/>
      </c>
    </row>
    <row r="135" spans="1:4" x14ac:dyDescent="0.25">
      <c r="A135">
        <v>133</v>
      </c>
      <c r="B135" s="1" t="str">
        <f>IF(A135&lt;='Eingabe und Grafik'!$C$8,Daten!A135,"")</f>
        <v/>
      </c>
      <c r="C135" s="4" t="str">
        <f t="shared" si="4"/>
        <v/>
      </c>
      <c r="D135" s="4" t="str">
        <f t="shared" si="5"/>
        <v/>
      </c>
    </row>
    <row r="136" spans="1:4" x14ac:dyDescent="0.25">
      <c r="A136">
        <v>134</v>
      </c>
      <c r="B136" s="1" t="str">
        <f>IF(A136&lt;='Eingabe und Grafik'!$C$8,Daten!A136,"")</f>
        <v/>
      </c>
      <c r="C136" s="4" t="str">
        <f t="shared" si="4"/>
        <v/>
      </c>
      <c r="D136" s="4" t="str">
        <f t="shared" si="5"/>
        <v/>
      </c>
    </row>
    <row r="137" spans="1:4" x14ac:dyDescent="0.25">
      <c r="A137">
        <v>135</v>
      </c>
      <c r="B137" s="1" t="str">
        <f>IF(A137&lt;='Eingabe und Grafik'!$C$8,Daten!A137,"")</f>
        <v/>
      </c>
      <c r="C137" s="4" t="str">
        <f t="shared" si="4"/>
        <v/>
      </c>
      <c r="D137" s="4" t="str">
        <f t="shared" si="5"/>
        <v/>
      </c>
    </row>
    <row r="138" spans="1:4" x14ac:dyDescent="0.25">
      <c r="A138">
        <v>136</v>
      </c>
      <c r="B138" s="1" t="str">
        <f>IF(A138&lt;='Eingabe und Grafik'!$C$8,Daten!A138,"")</f>
        <v/>
      </c>
      <c r="C138" s="4" t="str">
        <f t="shared" si="4"/>
        <v/>
      </c>
      <c r="D138" s="4" t="str">
        <f t="shared" si="5"/>
        <v/>
      </c>
    </row>
    <row r="139" spans="1:4" x14ac:dyDescent="0.25">
      <c r="A139">
        <v>137</v>
      </c>
      <c r="B139" s="1" t="str">
        <f>IF(A139&lt;='Eingabe und Grafik'!$C$8,Daten!A139,"")</f>
        <v/>
      </c>
      <c r="C139" s="4" t="str">
        <f t="shared" si="4"/>
        <v/>
      </c>
      <c r="D139" s="4" t="str">
        <f t="shared" si="5"/>
        <v/>
      </c>
    </row>
    <row r="140" spans="1:4" x14ac:dyDescent="0.25">
      <c r="A140">
        <v>138</v>
      </c>
      <c r="B140" s="1" t="str">
        <f>IF(A140&lt;='Eingabe und Grafik'!$C$8,Daten!A140,"")</f>
        <v/>
      </c>
      <c r="C140" s="4" t="str">
        <f t="shared" si="4"/>
        <v/>
      </c>
      <c r="D140" s="4" t="str">
        <f t="shared" si="5"/>
        <v/>
      </c>
    </row>
    <row r="141" spans="1:4" x14ac:dyDescent="0.25">
      <c r="A141">
        <v>139</v>
      </c>
      <c r="B141" s="1" t="str">
        <f>IF(A141&lt;='Eingabe und Grafik'!$C$8,Daten!A141,"")</f>
        <v/>
      </c>
      <c r="C141" s="4" t="str">
        <f t="shared" si="4"/>
        <v/>
      </c>
      <c r="D141" s="4" t="str">
        <f t="shared" si="5"/>
        <v/>
      </c>
    </row>
    <row r="142" spans="1:4" x14ac:dyDescent="0.25">
      <c r="A142">
        <v>140</v>
      </c>
      <c r="B142" s="1" t="str">
        <f>IF(A142&lt;='Eingabe und Grafik'!$C$8,Daten!A142,"")</f>
        <v/>
      </c>
      <c r="C142" s="4" t="str">
        <f t="shared" si="4"/>
        <v/>
      </c>
      <c r="D142" s="4" t="str">
        <f t="shared" si="5"/>
        <v/>
      </c>
    </row>
    <row r="143" spans="1:4" x14ac:dyDescent="0.25">
      <c r="A143">
        <v>141</v>
      </c>
      <c r="B143" s="1" t="str">
        <f>IF(A143&lt;='Eingabe und Grafik'!$C$8,Daten!A143,"")</f>
        <v/>
      </c>
      <c r="C143" s="4" t="str">
        <f t="shared" si="4"/>
        <v/>
      </c>
      <c r="D143" s="4" t="str">
        <f t="shared" si="5"/>
        <v/>
      </c>
    </row>
    <row r="144" spans="1:4" x14ac:dyDescent="0.25">
      <c r="A144">
        <v>142</v>
      </c>
      <c r="B144" s="1" t="str">
        <f>IF(A144&lt;='Eingabe und Grafik'!$C$8,Daten!A144,"")</f>
        <v/>
      </c>
      <c r="C144" s="4" t="str">
        <f t="shared" si="4"/>
        <v/>
      </c>
      <c r="D144" s="4" t="str">
        <f t="shared" si="5"/>
        <v/>
      </c>
    </row>
    <row r="145" spans="1:4" x14ac:dyDescent="0.25">
      <c r="A145">
        <v>143</v>
      </c>
      <c r="B145" s="1" t="str">
        <f>IF(A145&lt;='Eingabe und Grafik'!$C$8,Daten!A145,"")</f>
        <v/>
      </c>
      <c r="C145" s="4" t="str">
        <f t="shared" si="4"/>
        <v/>
      </c>
      <c r="D145" s="4" t="str">
        <f t="shared" si="5"/>
        <v/>
      </c>
    </row>
    <row r="146" spans="1:4" x14ac:dyDescent="0.25">
      <c r="A146">
        <v>144</v>
      </c>
      <c r="B146" s="1" t="str">
        <f>IF(A146&lt;='Eingabe und Grafik'!$C$8,Daten!A146,"")</f>
        <v/>
      </c>
      <c r="C146" s="4" t="str">
        <f t="shared" si="4"/>
        <v/>
      </c>
      <c r="D146" s="4" t="str">
        <f t="shared" si="5"/>
        <v/>
      </c>
    </row>
    <row r="147" spans="1:4" x14ac:dyDescent="0.25">
      <c r="A147">
        <v>145</v>
      </c>
      <c r="B147" s="1" t="str">
        <f>IF(A147&lt;='Eingabe und Grafik'!$C$8,Daten!A147,"")</f>
        <v/>
      </c>
      <c r="C147" s="4" t="str">
        <f t="shared" si="4"/>
        <v/>
      </c>
      <c r="D147" s="4" t="str">
        <f t="shared" si="5"/>
        <v/>
      </c>
    </row>
    <row r="148" spans="1:4" x14ac:dyDescent="0.25">
      <c r="A148">
        <v>146</v>
      </c>
      <c r="B148" s="1" t="str">
        <f>IF(A148&lt;='Eingabe und Grafik'!$C$8,Daten!A148,"")</f>
        <v/>
      </c>
      <c r="C148" s="4" t="str">
        <f t="shared" si="4"/>
        <v/>
      </c>
      <c r="D148" s="4" t="str">
        <f t="shared" si="5"/>
        <v/>
      </c>
    </row>
    <row r="149" spans="1:4" x14ac:dyDescent="0.25">
      <c r="A149">
        <v>147</v>
      </c>
      <c r="B149" s="1" t="str">
        <f>IF(A149&lt;='Eingabe und Grafik'!$C$8,Daten!A149,"")</f>
        <v/>
      </c>
      <c r="C149" s="4" t="str">
        <f t="shared" si="4"/>
        <v/>
      </c>
      <c r="D149" s="4" t="str">
        <f t="shared" si="5"/>
        <v/>
      </c>
    </row>
    <row r="150" spans="1:4" x14ac:dyDescent="0.25">
      <c r="A150">
        <v>148</v>
      </c>
      <c r="B150" s="1" t="str">
        <f>IF(A150&lt;='Eingabe und Grafik'!$C$8,Daten!A150,"")</f>
        <v/>
      </c>
      <c r="C150" s="4" t="str">
        <f t="shared" si="4"/>
        <v/>
      </c>
      <c r="D150" s="4" t="str">
        <f t="shared" si="5"/>
        <v/>
      </c>
    </row>
    <row r="151" spans="1:4" x14ac:dyDescent="0.25">
      <c r="A151">
        <v>149</v>
      </c>
      <c r="B151" s="1" t="str">
        <f>IF(A151&lt;='Eingabe und Grafik'!$C$8,Daten!A151,"")</f>
        <v/>
      </c>
      <c r="C151" s="4" t="str">
        <f t="shared" si="4"/>
        <v/>
      </c>
      <c r="D151" s="4" t="str">
        <f t="shared" si="5"/>
        <v/>
      </c>
    </row>
    <row r="152" spans="1:4" x14ac:dyDescent="0.25">
      <c r="A152">
        <v>150</v>
      </c>
      <c r="B152" s="1" t="str">
        <f>IF(A152&lt;='Eingabe und Grafik'!$C$8,Daten!A152,"")</f>
        <v/>
      </c>
      <c r="C152" s="4" t="str">
        <f t="shared" si="4"/>
        <v/>
      </c>
      <c r="D152" s="4" t="str">
        <f t="shared" si="5"/>
        <v/>
      </c>
    </row>
    <row r="153" spans="1:4" x14ac:dyDescent="0.25">
      <c r="A153">
        <v>151</v>
      </c>
      <c r="B153" s="1" t="str">
        <f>IF(A153&lt;='Eingabe und Grafik'!$C$8,Daten!A153,"")</f>
        <v/>
      </c>
      <c r="C153" s="4" t="str">
        <f t="shared" si="4"/>
        <v/>
      </c>
      <c r="D153" s="4" t="str">
        <f t="shared" si="5"/>
        <v/>
      </c>
    </row>
    <row r="154" spans="1:4" x14ac:dyDescent="0.25">
      <c r="A154">
        <v>152</v>
      </c>
      <c r="B154" s="1" t="str">
        <f>IF(A154&lt;='Eingabe und Grafik'!$C$8,Daten!A154,"")</f>
        <v/>
      </c>
      <c r="C154" s="4" t="str">
        <f t="shared" si="4"/>
        <v/>
      </c>
      <c r="D154" s="4" t="str">
        <f t="shared" si="5"/>
        <v/>
      </c>
    </row>
    <row r="155" spans="1:4" x14ac:dyDescent="0.25">
      <c r="A155">
        <v>153</v>
      </c>
      <c r="B155" s="1" t="str">
        <f>IF(A155&lt;='Eingabe und Grafik'!$C$8,Daten!A155,"")</f>
        <v/>
      </c>
      <c r="C155" s="4" t="str">
        <f t="shared" si="4"/>
        <v/>
      </c>
      <c r="D155" s="4" t="str">
        <f t="shared" si="5"/>
        <v/>
      </c>
    </row>
    <row r="156" spans="1:4" x14ac:dyDescent="0.25">
      <c r="A156">
        <v>154</v>
      </c>
      <c r="B156" s="1" t="str">
        <f>IF(A156&lt;='Eingabe und Grafik'!$C$8,Daten!A156,"")</f>
        <v/>
      </c>
      <c r="C156" s="4" t="str">
        <f t="shared" si="4"/>
        <v/>
      </c>
      <c r="D156" s="4" t="str">
        <f t="shared" si="5"/>
        <v/>
      </c>
    </row>
    <row r="157" spans="1:4" x14ac:dyDescent="0.25">
      <c r="A157">
        <v>155</v>
      </c>
      <c r="B157" s="1" t="str">
        <f>IF(A157&lt;='Eingabe und Grafik'!$C$8,Daten!A157,"")</f>
        <v/>
      </c>
      <c r="C157" s="4" t="str">
        <f t="shared" si="4"/>
        <v/>
      </c>
      <c r="D157" s="4" t="str">
        <f t="shared" si="5"/>
        <v/>
      </c>
    </row>
    <row r="158" spans="1:4" x14ac:dyDescent="0.25">
      <c r="A158">
        <v>156</v>
      </c>
      <c r="B158" s="1" t="str">
        <f>IF(A158&lt;='Eingabe und Grafik'!$C$8,Daten!A158,"")</f>
        <v/>
      </c>
      <c r="C158" s="4" t="str">
        <f t="shared" si="4"/>
        <v/>
      </c>
      <c r="D158" s="4" t="str">
        <f t="shared" si="5"/>
        <v/>
      </c>
    </row>
    <row r="159" spans="1:4" x14ac:dyDescent="0.25">
      <c r="A159">
        <v>157</v>
      </c>
      <c r="B159" s="1" t="str">
        <f>IF(A159&lt;='Eingabe und Grafik'!$C$8,Daten!A159,"")</f>
        <v/>
      </c>
      <c r="C159" s="4" t="str">
        <f t="shared" si="4"/>
        <v/>
      </c>
      <c r="D159" s="4" t="str">
        <f t="shared" si="5"/>
        <v/>
      </c>
    </row>
    <row r="160" spans="1:4" x14ac:dyDescent="0.25">
      <c r="A160">
        <v>158</v>
      </c>
      <c r="B160" s="1" t="str">
        <f>IF(A160&lt;='Eingabe und Grafik'!$C$8,Daten!A160,"")</f>
        <v/>
      </c>
      <c r="C160" s="4" t="str">
        <f t="shared" si="4"/>
        <v/>
      </c>
      <c r="D160" s="4" t="str">
        <f t="shared" si="5"/>
        <v/>
      </c>
    </row>
    <row r="161" spans="1:4" x14ac:dyDescent="0.25">
      <c r="A161">
        <v>159</v>
      </c>
      <c r="B161" s="1" t="str">
        <f>IF(A161&lt;='Eingabe und Grafik'!$C$8,Daten!A161,"")</f>
        <v/>
      </c>
      <c r="C161" s="4" t="str">
        <f t="shared" si="4"/>
        <v/>
      </c>
      <c r="D161" s="4" t="str">
        <f t="shared" si="5"/>
        <v/>
      </c>
    </row>
    <row r="162" spans="1:4" x14ac:dyDescent="0.25">
      <c r="A162">
        <v>160</v>
      </c>
      <c r="B162" s="1" t="str">
        <f>IF(A162&lt;='Eingabe und Grafik'!$C$8,Daten!A162,"")</f>
        <v/>
      </c>
      <c r="C162" s="4" t="str">
        <f t="shared" si="4"/>
        <v/>
      </c>
      <c r="D162" s="4" t="str">
        <f t="shared" si="5"/>
        <v/>
      </c>
    </row>
    <row r="163" spans="1:4" x14ac:dyDescent="0.25">
      <c r="A163">
        <v>161</v>
      </c>
      <c r="B163" s="1" t="str">
        <f>IF(A163&lt;='Eingabe und Grafik'!$C$8,Daten!A163,"")</f>
        <v/>
      </c>
      <c r="C163" s="4" t="str">
        <f t="shared" si="4"/>
        <v/>
      </c>
      <c r="D163" s="4" t="str">
        <f t="shared" si="5"/>
        <v/>
      </c>
    </row>
    <row r="164" spans="1:4" x14ac:dyDescent="0.25">
      <c r="A164">
        <v>162</v>
      </c>
      <c r="B164" s="1" t="str">
        <f>IF(A164&lt;='Eingabe und Grafik'!$C$8,Daten!A164,"")</f>
        <v/>
      </c>
      <c r="C164" s="4" t="str">
        <f t="shared" si="4"/>
        <v/>
      </c>
      <c r="D164" s="4" t="str">
        <f t="shared" si="5"/>
        <v/>
      </c>
    </row>
    <row r="165" spans="1:4" x14ac:dyDescent="0.25">
      <c r="A165">
        <v>163</v>
      </c>
      <c r="B165" s="1" t="str">
        <f>IF(A165&lt;='Eingabe und Grafik'!$C$8,Daten!A165,"")</f>
        <v/>
      </c>
      <c r="C165" s="4" t="str">
        <f t="shared" si="4"/>
        <v/>
      </c>
      <c r="D165" s="4" t="str">
        <f t="shared" si="5"/>
        <v/>
      </c>
    </row>
    <row r="166" spans="1:4" x14ac:dyDescent="0.25">
      <c r="A166">
        <v>164</v>
      </c>
      <c r="B166" s="1" t="str">
        <f>IF(A166&lt;='Eingabe und Grafik'!$C$8,Daten!A166,"")</f>
        <v/>
      </c>
      <c r="C166" s="4" t="str">
        <f t="shared" si="4"/>
        <v/>
      </c>
      <c r="D166" s="4" t="str">
        <f t="shared" si="5"/>
        <v/>
      </c>
    </row>
    <row r="167" spans="1:4" x14ac:dyDescent="0.25">
      <c r="A167">
        <v>165</v>
      </c>
      <c r="B167" s="1" t="str">
        <f>IF(A167&lt;='Eingabe und Grafik'!$C$8,Daten!A167,"")</f>
        <v/>
      </c>
      <c r="C167" s="4" t="str">
        <f t="shared" si="4"/>
        <v/>
      </c>
      <c r="D167" s="4" t="str">
        <f t="shared" si="5"/>
        <v/>
      </c>
    </row>
    <row r="168" spans="1:4" x14ac:dyDescent="0.25">
      <c r="A168">
        <v>166</v>
      </c>
      <c r="B168" s="1" t="str">
        <f>IF(A168&lt;='Eingabe und Grafik'!$C$8,Daten!A168,"")</f>
        <v/>
      </c>
      <c r="C168" s="4" t="str">
        <f t="shared" si="4"/>
        <v/>
      </c>
      <c r="D168" s="4" t="str">
        <f t="shared" si="5"/>
        <v/>
      </c>
    </row>
    <row r="169" spans="1:4" x14ac:dyDescent="0.25">
      <c r="A169">
        <v>167</v>
      </c>
      <c r="B169" s="1" t="str">
        <f>IF(A169&lt;='Eingabe und Grafik'!$C$8,Daten!A169,"")</f>
        <v/>
      </c>
      <c r="C169" s="4" t="str">
        <f t="shared" si="4"/>
        <v/>
      </c>
      <c r="D169" s="4" t="str">
        <f t="shared" si="5"/>
        <v/>
      </c>
    </row>
    <row r="170" spans="1:4" x14ac:dyDescent="0.25">
      <c r="A170">
        <v>168</v>
      </c>
      <c r="B170" s="1" t="str">
        <f>IF(A170&lt;='Eingabe und Grafik'!$C$8,Daten!A170,"")</f>
        <v/>
      </c>
      <c r="C170" s="4" t="str">
        <f t="shared" si="4"/>
        <v/>
      </c>
      <c r="D170" s="4" t="str">
        <f t="shared" si="5"/>
        <v/>
      </c>
    </row>
    <row r="171" spans="1:4" x14ac:dyDescent="0.25">
      <c r="A171">
        <v>169</v>
      </c>
      <c r="B171" s="1" t="str">
        <f>IF(A171&lt;='Eingabe und Grafik'!$C$8,Daten!A171,"")</f>
        <v/>
      </c>
      <c r="C171" s="4" t="str">
        <f t="shared" si="4"/>
        <v/>
      </c>
      <c r="D171" s="4" t="str">
        <f t="shared" si="5"/>
        <v/>
      </c>
    </row>
    <row r="172" spans="1:4" x14ac:dyDescent="0.25">
      <c r="A172">
        <v>170</v>
      </c>
      <c r="B172" s="1" t="str">
        <f>IF(A172&lt;='Eingabe und Grafik'!$C$8,Daten!A172,"")</f>
        <v/>
      </c>
      <c r="C172" s="4" t="str">
        <f t="shared" si="4"/>
        <v/>
      </c>
      <c r="D172" s="4" t="str">
        <f t="shared" si="5"/>
        <v/>
      </c>
    </row>
    <row r="173" spans="1:4" x14ac:dyDescent="0.25">
      <c r="A173">
        <v>171</v>
      </c>
      <c r="B173" s="1" t="str">
        <f>IF(A173&lt;='Eingabe und Grafik'!$C$8,Daten!A173,"")</f>
        <v/>
      </c>
      <c r="C173" s="4" t="str">
        <f t="shared" si="4"/>
        <v/>
      </c>
      <c r="D173" s="4" t="str">
        <f t="shared" si="5"/>
        <v/>
      </c>
    </row>
    <row r="174" spans="1:4" x14ac:dyDescent="0.25">
      <c r="A174">
        <v>172</v>
      </c>
      <c r="B174" s="1" t="str">
        <f>IF(A174&lt;='Eingabe und Grafik'!$C$8,Daten!A174,"")</f>
        <v/>
      </c>
      <c r="C174" s="4" t="str">
        <f t="shared" si="4"/>
        <v/>
      </c>
      <c r="D174" s="4" t="str">
        <f t="shared" si="5"/>
        <v/>
      </c>
    </row>
    <row r="175" spans="1:4" x14ac:dyDescent="0.25">
      <c r="A175">
        <v>173</v>
      </c>
      <c r="B175" s="1" t="str">
        <f>IF(A175&lt;='Eingabe und Grafik'!$C$8,Daten!A175,"")</f>
        <v/>
      </c>
      <c r="C175" s="4" t="str">
        <f t="shared" si="4"/>
        <v/>
      </c>
      <c r="D175" s="4" t="str">
        <f t="shared" si="5"/>
        <v/>
      </c>
    </row>
    <row r="176" spans="1:4" x14ac:dyDescent="0.25">
      <c r="A176">
        <v>174</v>
      </c>
      <c r="B176" s="1" t="str">
        <f>IF(A176&lt;='Eingabe und Grafik'!$C$8,Daten!A176,"")</f>
        <v/>
      </c>
      <c r="C176" s="4" t="str">
        <f t="shared" si="4"/>
        <v/>
      </c>
      <c r="D176" s="4" t="str">
        <f t="shared" si="5"/>
        <v/>
      </c>
    </row>
    <row r="177" spans="1:4" x14ac:dyDescent="0.25">
      <c r="A177">
        <v>175</v>
      </c>
      <c r="B177" s="1" t="str">
        <f>IF(A177&lt;='Eingabe und Grafik'!$C$8,Daten!A177,"")</f>
        <v/>
      </c>
      <c r="C177" s="4" t="str">
        <f t="shared" si="4"/>
        <v/>
      </c>
      <c r="D177" s="4" t="str">
        <f t="shared" si="5"/>
        <v/>
      </c>
    </row>
    <row r="178" spans="1:4" x14ac:dyDescent="0.25">
      <c r="A178">
        <v>176</v>
      </c>
      <c r="B178" s="1" t="str">
        <f>IF(A178&lt;='Eingabe und Grafik'!$C$8,Daten!A178,"")</f>
        <v/>
      </c>
      <c r="C178" s="4" t="str">
        <f t="shared" si="4"/>
        <v/>
      </c>
      <c r="D178" s="4" t="str">
        <f t="shared" si="5"/>
        <v/>
      </c>
    </row>
    <row r="179" spans="1:4" x14ac:dyDescent="0.25">
      <c r="A179">
        <v>177</v>
      </c>
      <c r="B179" s="1" t="str">
        <f>IF(A179&lt;='Eingabe und Grafik'!$C$8,Daten!A179,"")</f>
        <v/>
      </c>
      <c r="C179" s="4" t="str">
        <f t="shared" si="4"/>
        <v/>
      </c>
      <c r="D179" s="4" t="str">
        <f t="shared" si="5"/>
        <v/>
      </c>
    </row>
    <row r="180" spans="1:4" x14ac:dyDescent="0.25">
      <c r="A180">
        <v>178</v>
      </c>
      <c r="B180" s="1" t="str">
        <f>IF(A180&lt;='Eingabe und Grafik'!$C$8,Daten!A180,"")</f>
        <v/>
      </c>
      <c r="C180" s="4" t="str">
        <f t="shared" si="4"/>
        <v/>
      </c>
      <c r="D180" s="4" t="str">
        <f t="shared" si="5"/>
        <v/>
      </c>
    </row>
    <row r="181" spans="1:4" x14ac:dyDescent="0.25">
      <c r="A181">
        <v>179</v>
      </c>
      <c r="B181" s="1" t="str">
        <f>IF(A181&lt;='Eingabe und Grafik'!$C$8,Daten!A181,"")</f>
        <v/>
      </c>
      <c r="C181" s="4" t="str">
        <f t="shared" si="4"/>
        <v/>
      </c>
      <c r="D181" s="4" t="str">
        <f t="shared" si="5"/>
        <v/>
      </c>
    </row>
    <row r="182" spans="1:4" x14ac:dyDescent="0.25">
      <c r="A182">
        <v>180</v>
      </c>
      <c r="B182" s="1" t="str">
        <f>IF(A182&lt;='Eingabe und Grafik'!$C$8,Daten!A182,"")</f>
        <v/>
      </c>
      <c r="C182" s="4" t="str">
        <f t="shared" si="4"/>
        <v/>
      </c>
      <c r="D182" s="4" t="str">
        <f t="shared" si="5"/>
        <v/>
      </c>
    </row>
    <row r="183" spans="1:4" x14ac:dyDescent="0.25">
      <c r="A183">
        <v>181</v>
      </c>
      <c r="B183" s="1" t="str">
        <f>IF(A183&lt;='Eingabe und Grafik'!$C$8,Daten!A183,"")</f>
        <v/>
      </c>
      <c r="C183" s="4" t="str">
        <f t="shared" si="4"/>
        <v/>
      </c>
      <c r="D183" s="4" t="str">
        <f t="shared" si="5"/>
        <v/>
      </c>
    </row>
    <row r="184" spans="1:4" x14ac:dyDescent="0.25">
      <c r="A184">
        <v>182</v>
      </c>
      <c r="B184" s="1" t="str">
        <f>IF(A184&lt;='Eingabe und Grafik'!$C$8,Daten!A184,"")</f>
        <v/>
      </c>
      <c r="C184" s="4" t="str">
        <f t="shared" si="4"/>
        <v/>
      </c>
      <c r="D184" s="4" t="str">
        <f t="shared" si="5"/>
        <v/>
      </c>
    </row>
    <row r="185" spans="1:4" x14ac:dyDescent="0.25">
      <c r="A185">
        <v>183</v>
      </c>
      <c r="B185" s="1" t="str">
        <f>IF(A185&lt;='Eingabe und Grafik'!$C$8,Daten!A185,"")</f>
        <v/>
      </c>
      <c r="C185" s="4" t="str">
        <f t="shared" si="4"/>
        <v/>
      </c>
      <c r="D185" s="4" t="str">
        <f t="shared" si="5"/>
        <v/>
      </c>
    </row>
    <row r="186" spans="1:4" x14ac:dyDescent="0.25">
      <c r="A186">
        <v>184</v>
      </c>
      <c r="B186" s="1" t="str">
        <f>IF(A186&lt;='Eingabe und Grafik'!$C$8,Daten!A186,"")</f>
        <v/>
      </c>
      <c r="C186" s="4" t="str">
        <f t="shared" si="4"/>
        <v/>
      </c>
      <c r="D186" s="4" t="str">
        <f t="shared" si="5"/>
        <v/>
      </c>
    </row>
    <row r="187" spans="1:4" x14ac:dyDescent="0.25">
      <c r="A187">
        <v>185</v>
      </c>
      <c r="B187" s="1" t="str">
        <f>IF(A187&lt;='Eingabe und Grafik'!$C$8,Daten!A187,"")</f>
        <v/>
      </c>
      <c r="C187" s="4" t="str">
        <f t="shared" si="4"/>
        <v/>
      </c>
      <c r="D187" s="4" t="str">
        <f t="shared" si="5"/>
        <v/>
      </c>
    </row>
    <row r="188" spans="1:4" x14ac:dyDescent="0.25">
      <c r="A188">
        <v>186</v>
      </c>
      <c r="B188" s="1" t="str">
        <f>IF(A188&lt;='Eingabe und Grafik'!$C$8,Daten!A188,"")</f>
        <v/>
      </c>
      <c r="C188" s="4" t="str">
        <f t="shared" si="4"/>
        <v/>
      </c>
      <c r="D188" s="4" t="str">
        <f t="shared" si="5"/>
        <v/>
      </c>
    </row>
    <row r="189" spans="1:4" x14ac:dyDescent="0.25">
      <c r="A189">
        <v>187</v>
      </c>
      <c r="B189" s="1" t="str">
        <f>IF(A189&lt;='Eingabe und Grafik'!$C$8,Daten!A189,"")</f>
        <v/>
      </c>
      <c r="C189" s="4" t="str">
        <f t="shared" si="4"/>
        <v/>
      </c>
      <c r="D189" s="4" t="str">
        <f t="shared" si="5"/>
        <v/>
      </c>
    </row>
    <row r="190" spans="1:4" x14ac:dyDescent="0.25">
      <c r="A190">
        <v>188</v>
      </c>
      <c r="B190" s="1" t="str">
        <f>IF(A190&lt;='Eingabe und Grafik'!$C$8,Daten!A190,"")</f>
        <v/>
      </c>
      <c r="C190" s="4" t="str">
        <f t="shared" si="4"/>
        <v/>
      </c>
      <c r="D190" s="4" t="str">
        <f t="shared" si="5"/>
        <v/>
      </c>
    </row>
    <row r="191" spans="1:4" x14ac:dyDescent="0.25">
      <c r="A191">
        <v>189</v>
      </c>
      <c r="B191" s="1" t="str">
        <f>IF(A191&lt;='Eingabe und Grafik'!$C$8,Daten!A191,"")</f>
        <v/>
      </c>
      <c r="C191" s="4" t="str">
        <f t="shared" si="4"/>
        <v/>
      </c>
      <c r="D191" s="4" t="str">
        <f t="shared" si="5"/>
        <v/>
      </c>
    </row>
    <row r="192" spans="1:4" x14ac:dyDescent="0.25">
      <c r="A192">
        <v>190</v>
      </c>
      <c r="B192" s="1" t="str">
        <f>IF(A192&lt;='Eingabe und Grafik'!$C$8,Daten!A192,"")</f>
        <v/>
      </c>
      <c r="C192" s="4" t="str">
        <f t="shared" si="4"/>
        <v/>
      </c>
      <c r="D192" s="4" t="str">
        <f t="shared" si="5"/>
        <v/>
      </c>
    </row>
    <row r="193" spans="1:4" x14ac:dyDescent="0.25">
      <c r="A193">
        <v>191</v>
      </c>
      <c r="B193" s="1" t="str">
        <f>IF(A193&lt;='Eingabe und Grafik'!$C$8,Daten!A193,"")</f>
        <v/>
      </c>
      <c r="C193" s="4" t="str">
        <f t="shared" si="4"/>
        <v/>
      </c>
      <c r="D193" s="4" t="str">
        <f t="shared" si="5"/>
        <v/>
      </c>
    </row>
    <row r="194" spans="1:4" x14ac:dyDescent="0.25">
      <c r="A194">
        <v>192</v>
      </c>
      <c r="B194" s="1" t="str">
        <f>IF(A194&lt;='Eingabe und Grafik'!$C$8,Daten!A194,"")</f>
        <v/>
      </c>
      <c r="C194" s="4" t="str">
        <f t="shared" si="4"/>
        <v/>
      </c>
      <c r="D194" s="4" t="str">
        <f t="shared" si="5"/>
        <v/>
      </c>
    </row>
    <row r="195" spans="1:4" x14ac:dyDescent="0.25">
      <c r="A195">
        <v>193</v>
      </c>
      <c r="B195" s="1" t="str">
        <f>IF(A195&lt;='Eingabe und Grafik'!$C$8,Daten!A195,"")</f>
        <v/>
      </c>
      <c r="C195" s="4" t="str">
        <f t="shared" ref="C195:C252" si="6">IF(B195&lt;&gt;"",_xlfn.NORM.DIST(B195,$G$1,$G$2,FALSE),"")</f>
        <v/>
      </c>
      <c r="D195" s="4" t="str">
        <f t="shared" ref="D195:D252" si="7">IF(B195&lt;&gt;"",_xlfn.NORM.DIST(B195,$G$1,$G$2,TRUE),"")</f>
        <v/>
      </c>
    </row>
    <row r="196" spans="1:4" x14ac:dyDescent="0.25">
      <c r="A196">
        <v>194</v>
      </c>
      <c r="B196" s="1" t="str">
        <f>IF(A196&lt;='Eingabe und Grafik'!$C$8,Daten!A196,"")</f>
        <v/>
      </c>
      <c r="C196" s="4" t="str">
        <f t="shared" si="6"/>
        <v/>
      </c>
      <c r="D196" s="4" t="str">
        <f t="shared" si="7"/>
        <v/>
      </c>
    </row>
    <row r="197" spans="1:4" x14ac:dyDescent="0.25">
      <c r="A197">
        <v>195</v>
      </c>
      <c r="B197" s="1" t="str">
        <f>IF(A197&lt;='Eingabe und Grafik'!$C$8,Daten!A197,"")</f>
        <v/>
      </c>
      <c r="C197" s="4" t="str">
        <f t="shared" si="6"/>
        <v/>
      </c>
      <c r="D197" s="4" t="str">
        <f t="shared" si="7"/>
        <v/>
      </c>
    </row>
    <row r="198" spans="1:4" x14ac:dyDescent="0.25">
      <c r="A198">
        <v>196</v>
      </c>
      <c r="B198" s="1" t="str">
        <f>IF(A198&lt;='Eingabe und Grafik'!$C$8,Daten!A198,"")</f>
        <v/>
      </c>
      <c r="C198" s="4" t="str">
        <f t="shared" si="6"/>
        <v/>
      </c>
      <c r="D198" s="4" t="str">
        <f t="shared" si="7"/>
        <v/>
      </c>
    </row>
    <row r="199" spans="1:4" x14ac:dyDescent="0.25">
      <c r="A199">
        <v>197</v>
      </c>
      <c r="B199" s="1" t="str">
        <f>IF(A199&lt;='Eingabe und Grafik'!$C$8,Daten!A199,"")</f>
        <v/>
      </c>
      <c r="C199" s="4" t="str">
        <f t="shared" si="6"/>
        <v/>
      </c>
      <c r="D199" s="4" t="str">
        <f t="shared" si="7"/>
        <v/>
      </c>
    </row>
    <row r="200" spans="1:4" x14ac:dyDescent="0.25">
      <c r="A200">
        <v>198</v>
      </c>
      <c r="B200" s="1" t="str">
        <f>IF(A200&lt;='Eingabe und Grafik'!$C$8,Daten!A200,"")</f>
        <v/>
      </c>
      <c r="C200" s="4" t="str">
        <f t="shared" si="6"/>
        <v/>
      </c>
      <c r="D200" s="4" t="str">
        <f t="shared" si="7"/>
        <v/>
      </c>
    </row>
    <row r="201" spans="1:4" x14ac:dyDescent="0.25">
      <c r="A201">
        <v>199</v>
      </c>
      <c r="B201" s="1" t="str">
        <f>IF(A201&lt;='Eingabe und Grafik'!$C$8,Daten!A201,"")</f>
        <v/>
      </c>
      <c r="C201" s="4" t="str">
        <f t="shared" si="6"/>
        <v/>
      </c>
      <c r="D201" s="4" t="str">
        <f t="shared" si="7"/>
        <v/>
      </c>
    </row>
    <row r="202" spans="1:4" x14ac:dyDescent="0.25">
      <c r="A202">
        <v>200</v>
      </c>
      <c r="B202" s="1" t="str">
        <f>IF(A202&lt;='Eingabe und Grafik'!$C$8,Daten!A202,"")</f>
        <v/>
      </c>
      <c r="C202" s="4" t="str">
        <f t="shared" si="6"/>
        <v/>
      </c>
      <c r="D202" s="4" t="str">
        <f t="shared" si="7"/>
        <v/>
      </c>
    </row>
    <row r="203" spans="1:4" x14ac:dyDescent="0.25">
      <c r="A203">
        <v>201</v>
      </c>
      <c r="B203" s="1" t="str">
        <f>IF(A203&lt;='Eingabe und Grafik'!$C$8,Daten!A203,"")</f>
        <v/>
      </c>
      <c r="C203" s="4" t="str">
        <f t="shared" si="6"/>
        <v/>
      </c>
      <c r="D203" s="4" t="str">
        <f t="shared" si="7"/>
        <v/>
      </c>
    </row>
    <row r="204" spans="1:4" x14ac:dyDescent="0.25">
      <c r="A204">
        <v>202</v>
      </c>
      <c r="B204" s="1" t="str">
        <f>IF(A204&lt;='Eingabe und Grafik'!$C$8,Daten!A204,"")</f>
        <v/>
      </c>
      <c r="C204" s="4" t="str">
        <f t="shared" si="6"/>
        <v/>
      </c>
      <c r="D204" s="4" t="str">
        <f t="shared" si="7"/>
        <v/>
      </c>
    </row>
    <row r="205" spans="1:4" x14ac:dyDescent="0.25">
      <c r="A205">
        <v>203</v>
      </c>
      <c r="B205" s="1" t="str">
        <f>IF(A205&lt;='Eingabe und Grafik'!$C$8,Daten!A205,"")</f>
        <v/>
      </c>
      <c r="C205" s="4" t="str">
        <f t="shared" si="6"/>
        <v/>
      </c>
      <c r="D205" s="4" t="str">
        <f t="shared" si="7"/>
        <v/>
      </c>
    </row>
    <row r="206" spans="1:4" x14ac:dyDescent="0.25">
      <c r="A206">
        <v>204</v>
      </c>
      <c r="B206" s="1" t="str">
        <f>IF(A206&lt;='Eingabe und Grafik'!$C$8,Daten!A206,"")</f>
        <v/>
      </c>
      <c r="C206" s="4" t="str">
        <f t="shared" si="6"/>
        <v/>
      </c>
      <c r="D206" s="4" t="str">
        <f t="shared" si="7"/>
        <v/>
      </c>
    </row>
    <row r="207" spans="1:4" x14ac:dyDescent="0.25">
      <c r="A207">
        <v>205</v>
      </c>
      <c r="B207" s="1" t="str">
        <f>IF(A207&lt;='Eingabe und Grafik'!$C$8,Daten!A207,"")</f>
        <v/>
      </c>
      <c r="C207" s="4" t="str">
        <f t="shared" si="6"/>
        <v/>
      </c>
      <c r="D207" s="4" t="str">
        <f t="shared" si="7"/>
        <v/>
      </c>
    </row>
    <row r="208" spans="1:4" x14ac:dyDescent="0.25">
      <c r="A208">
        <v>206</v>
      </c>
      <c r="B208" s="1" t="str">
        <f>IF(A208&lt;='Eingabe und Grafik'!$C$8,Daten!A208,"")</f>
        <v/>
      </c>
      <c r="C208" s="4" t="str">
        <f t="shared" si="6"/>
        <v/>
      </c>
      <c r="D208" s="4" t="str">
        <f t="shared" si="7"/>
        <v/>
      </c>
    </row>
    <row r="209" spans="1:4" x14ac:dyDescent="0.25">
      <c r="A209">
        <v>207</v>
      </c>
      <c r="B209" s="1" t="str">
        <f>IF(A209&lt;='Eingabe und Grafik'!$C$8,Daten!A209,"")</f>
        <v/>
      </c>
      <c r="C209" s="4" t="str">
        <f t="shared" si="6"/>
        <v/>
      </c>
      <c r="D209" s="4" t="str">
        <f t="shared" si="7"/>
        <v/>
      </c>
    </row>
    <row r="210" spans="1:4" x14ac:dyDescent="0.25">
      <c r="A210">
        <v>208</v>
      </c>
      <c r="B210" s="1" t="str">
        <f>IF(A210&lt;='Eingabe und Grafik'!$C$8,Daten!A210,"")</f>
        <v/>
      </c>
      <c r="C210" s="4" t="str">
        <f t="shared" si="6"/>
        <v/>
      </c>
      <c r="D210" s="4" t="str">
        <f t="shared" si="7"/>
        <v/>
      </c>
    </row>
    <row r="211" spans="1:4" x14ac:dyDescent="0.25">
      <c r="A211">
        <v>209</v>
      </c>
      <c r="B211" s="1" t="str">
        <f>IF(A211&lt;='Eingabe und Grafik'!$C$8,Daten!A211,"")</f>
        <v/>
      </c>
      <c r="C211" s="4" t="str">
        <f t="shared" si="6"/>
        <v/>
      </c>
      <c r="D211" s="4" t="str">
        <f t="shared" si="7"/>
        <v/>
      </c>
    </row>
    <row r="212" spans="1:4" x14ac:dyDescent="0.25">
      <c r="A212">
        <v>210</v>
      </c>
      <c r="B212" s="1" t="str">
        <f>IF(A212&lt;='Eingabe und Grafik'!$C$8,Daten!A212,"")</f>
        <v/>
      </c>
      <c r="C212" s="4" t="str">
        <f t="shared" si="6"/>
        <v/>
      </c>
      <c r="D212" s="4" t="str">
        <f t="shared" si="7"/>
        <v/>
      </c>
    </row>
    <row r="213" spans="1:4" x14ac:dyDescent="0.25">
      <c r="A213">
        <v>211</v>
      </c>
      <c r="B213" s="1" t="str">
        <f>IF(A213&lt;='Eingabe und Grafik'!$C$8,Daten!A213,"")</f>
        <v/>
      </c>
      <c r="C213" s="4" t="str">
        <f t="shared" si="6"/>
        <v/>
      </c>
      <c r="D213" s="4" t="str">
        <f t="shared" si="7"/>
        <v/>
      </c>
    </row>
    <row r="214" spans="1:4" x14ac:dyDescent="0.25">
      <c r="A214">
        <v>212</v>
      </c>
      <c r="B214" s="1" t="str">
        <f>IF(A214&lt;='Eingabe und Grafik'!$C$8,Daten!A214,"")</f>
        <v/>
      </c>
      <c r="C214" s="4" t="str">
        <f t="shared" si="6"/>
        <v/>
      </c>
      <c r="D214" s="4" t="str">
        <f t="shared" si="7"/>
        <v/>
      </c>
    </row>
    <row r="215" spans="1:4" x14ac:dyDescent="0.25">
      <c r="A215">
        <v>213</v>
      </c>
      <c r="B215" s="1" t="str">
        <f>IF(A215&lt;='Eingabe und Grafik'!$C$8,Daten!A215,"")</f>
        <v/>
      </c>
      <c r="C215" s="4" t="str">
        <f t="shared" si="6"/>
        <v/>
      </c>
      <c r="D215" s="4" t="str">
        <f t="shared" si="7"/>
        <v/>
      </c>
    </row>
    <row r="216" spans="1:4" x14ac:dyDescent="0.25">
      <c r="A216">
        <v>214</v>
      </c>
      <c r="B216" s="1" t="str">
        <f>IF(A216&lt;='Eingabe und Grafik'!$C$8,Daten!A216,"")</f>
        <v/>
      </c>
      <c r="C216" s="4" t="str">
        <f t="shared" si="6"/>
        <v/>
      </c>
      <c r="D216" s="4" t="str">
        <f t="shared" si="7"/>
        <v/>
      </c>
    </row>
    <row r="217" spans="1:4" x14ac:dyDescent="0.25">
      <c r="A217">
        <v>215</v>
      </c>
      <c r="B217" s="1" t="str">
        <f>IF(A217&lt;='Eingabe und Grafik'!$C$8,Daten!A217,"")</f>
        <v/>
      </c>
      <c r="C217" s="4" t="str">
        <f t="shared" si="6"/>
        <v/>
      </c>
      <c r="D217" s="4" t="str">
        <f t="shared" si="7"/>
        <v/>
      </c>
    </row>
    <row r="218" spans="1:4" x14ac:dyDescent="0.25">
      <c r="A218">
        <v>216</v>
      </c>
      <c r="B218" s="1" t="str">
        <f>IF(A218&lt;='Eingabe und Grafik'!$C$8,Daten!A218,"")</f>
        <v/>
      </c>
      <c r="C218" s="4" t="str">
        <f t="shared" si="6"/>
        <v/>
      </c>
      <c r="D218" s="4" t="str">
        <f t="shared" si="7"/>
        <v/>
      </c>
    </row>
    <row r="219" spans="1:4" x14ac:dyDescent="0.25">
      <c r="A219">
        <v>217</v>
      </c>
      <c r="B219" s="1" t="str">
        <f>IF(A219&lt;='Eingabe und Grafik'!$C$8,Daten!A219,"")</f>
        <v/>
      </c>
      <c r="C219" s="4" t="str">
        <f t="shared" si="6"/>
        <v/>
      </c>
      <c r="D219" s="4" t="str">
        <f t="shared" si="7"/>
        <v/>
      </c>
    </row>
    <row r="220" spans="1:4" x14ac:dyDescent="0.25">
      <c r="A220">
        <v>218</v>
      </c>
      <c r="B220" s="1" t="str">
        <f>IF(A220&lt;='Eingabe und Grafik'!$C$8,Daten!A220,"")</f>
        <v/>
      </c>
      <c r="C220" s="4" t="str">
        <f t="shared" si="6"/>
        <v/>
      </c>
      <c r="D220" s="4" t="str">
        <f t="shared" si="7"/>
        <v/>
      </c>
    </row>
    <row r="221" spans="1:4" x14ac:dyDescent="0.25">
      <c r="A221">
        <v>219</v>
      </c>
      <c r="B221" s="1" t="str">
        <f>IF(A221&lt;='Eingabe und Grafik'!$C$8,Daten!A221,"")</f>
        <v/>
      </c>
      <c r="C221" s="4" t="str">
        <f t="shared" si="6"/>
        <v/>
      </c>
      <c r="D221" s="4" t="str">
        <f t="shared" si="7"/>
        <v/>
      </c>
    </row>
    <row r="222" spans="1:4" x14ac:dyDescent="0.25">
      <c r="A222">
        <v>220</v>
      </c>
      <c r="B222" s="1" t="str">
        <f>IF(A222&lt;='Eingabe und Grafik'!$C$8,Daten!A222,"")</f>
        <v/>
      </c>
      <c r="C222" s="4" t="str">
        <f t="shared" si="6"/>
        <v/>
      </c>
      <c r="D222" s="4" t="str">
        <f t="shared" si="7"/>
        <v/>
      </c>
    </row>
    <row r="223" spans="1:4" x14ac:dyDescent="0.25">
      <c r="A223">
        <v>221</v>
      </c>
      <c r="B223" s="1" t="str">
        <f>IF(A223&lt;='Eingabe und Grafik'!$C$8,Daten!A223,"")</f>
        <v/>
      </c>
      <c r="C223" s="4" t="str">
        <f t="shared" si="6"/>
        <v/>
      </c>
      <c r="D223" s="4" t="str">
        <f t="shared" si="7"/>
        <v/>
      </c>
    </row>
    <row r="224" spans="1:4" x14ac:dyDescent="0.25">
      <c r="A224">
        <v>222</v>
      </c>
      <c r="B224" s="1" t="str">
        <f>IF(A224&lt;='Eingabe und Grafik'!$C$8,Daten!A224,"")</f>
        <v/>
      </c>
      <c r="C224" s="4" t="str">
        <f t="shared" si="6"/>
        <v/>
      </c>
      <c r="D224" s="4" t="str">
        <f t="shared" si="7"/>
        <v/>
      </c>
    </row>
    <row r="225" spans="1:4" x14ac:dyDescent="0.25">
      <c r="A225">
        <v>223</v>
      </c>
      <c r="B225" s="1" t="str">
        <f>IF(A225&lt;='Eingabe und Grafik'!$C$8,Daten!A225,"")</f>
        <v/>
      </c>
      <c r="C225" s="4" t="str">
        <f t="shared" si="6"/>
        <v/>
      </c>
      <c r="D225" s="4" t="str">
        <f t="shared" si="7"/>
        <v/>
      </c>
    </row>
    <row r="226" spans="1:4" x14ac:dyDescent="0.25">
      <c r="A226">
        <v>224</v>
      </c>
      <c r="B226" s="1" t="str">
        <f>IF(A226&lt;='Eingabe und Grafik'!$C$8,Daten!A226,"")</f>
        <v/>
      </c>
      <c r="C226" s="4" t="str">
        <f t="shared" si="6"/>
        <v/>
      </c>
      <c r="D226" s="4" t="str">
        <f t="shared" si="7"/>
        <v/>
      </c>
    </row>
    <row r="227" spans="1:4" x14ac:dyDescent="0.25">
      <c r="A227">
        <v>225</v>
      </c>
      <c r="B227" s="1" t="str">
        <f>IF(A227&lt;='Eingabe und Grafik'!$C$8,Daten!A227,"")</f>
        <v/>
      </c>
      <c r="C227" s="4" t="str">
        <f t="shared" si="6"/>
        <v/>
      </c>
      <c r="D227" s="4" t="str">
        <f t="shared" si="7"/>
        <v/>
      </c>
    </row>
    <row r="228" spans="1:4" x14ac:dyDescent="0.25">
      <c r="A228">
        <v>226</v>
      </c>
      <c r="B228" s="1" t="str">
        <f>IF(A228&lt;='Eingabe und Grafik'!$C$8,Daten!A228,"")</f>
        <v/>
      </c>
      <c r="C228" s="4" t="str">
        <f t="shared" si="6"/>
        <v/>
      </c>
      <c r="D228" s="4" t="str">
        <f t="shared" si="7"/>
        <v/>
      </c>
    </row>
    <row r="229" spans="1:4" x14ac:dyDescent="0.25">
      <c r="A229">
        <v>227</v>
      </c>
      <c r="B229" s="1" t="str">
        <f>IF(A229&lt;='Eingabe und Grafik'!$C$8,Daten!A229,"")</f>
        <v/>
      </c>
      <c r="C229" s="4" t="str">
        <f t="shared" si="6"/>
        <v/>
      </c>
      <c r="D229" s="4" t="str">
        <f t="shared" si="7"/>
        <v/>
      </c>
    </row>
    <row r="230" spans="1:4" x14ac:dyDescent="0.25">
      <c r="A230">
        <v>228</v>
      </c>
      <c r="B230" s="1" t="str">
        <f>IF(A230&lt;='Eingabe und Grafik'!$C$8,Daten!A230,"")</f>
        <v/>
      </c>
      <c r="C230" s="4" t="str">
        <f t="shared" si="6"/>
        <v/>
      </c>
      <c r="D230" s="4" t="str">
        <f t="shared" si="7"/>
        <v/>
      </c>
    </row>
    <row r="231" spans="1:4" x14ac:dyDescent="0.25">
      <c r="A231">
        <v>229</v>
      </c>
      <c r="B231" s="1" t="str">
        <f>IF(A231&lt;='Eingabe und Grafik'!$C$8,Daten!A231,"")</f>
        <v/>
      </c>
      <c r="C231" s="4" t="str">
        <f t="shared" si="6"/>
        <v/>
      </c>
      <c r="D231" s="4" t="str">
        <f t="shared" si="7"/>
        <v/>
      </c>
    </row>
    <row r="232" spans="1:4" x14ac:dyDescent="0.25">
      <c r="A232">
        <v>230</v>
      </c>
      <c r="B232" s="1" t="str">
        <f>IF(A232&lt;='Eingabe und Grafik'!$C$8,Daten!A232,"")</f>
        <v/>
      </c>
      <c r="C232" s="4" t="str">
        <f t="shared" si="6"/>
        <v/>
      </c>
      <c r="D232" s="4" t="str">
        <f t="shared" si="7"/>
        <v/>
      </c>
    </row>
    <row r="233" spans="1:4" x14ac:dyDescent="0.25">
      <c r="A233">
        <v>231</v>
      </c>
      <c r="B233" s="1" t="str">
        <f>IF(A233&lt;='Eingabe und Grafik'!$C$8,Daten!A233,"")</f>
        <v/>
      </c>
      <c r="C233" s="4" t="str">
        <f t="shared" si="6"/>
        <v/>
      </c>
      <c r="D233" s="4" t="str">
        <f t="shared" si="7"/>
        <v/>
      </c>
    </row>
    <row r="234" spans="1:4" x14ac:dyDescent="0.25">
      <c r="A234">
        <v>232</v>
      </c>
      <c r="B234" s="1" t="str">
        <f>IF(A234&lt;='Eingabe und Grafik'!$C$8,Daten!A234,"")</f>
        <v/>
      </c>
      <c r="C234" s="4" t="str">
        <f t="shared" si="6"/>
        <v/>
      </c>
      <c r="D234" s="4" t="str">
        <f t="shared" si="7"/>
        <v/>
      </c>
    </row>
    <row r="235" spans="1:4" x14ac:dyDescent="0.25">
      <c r="A235">
        <v>233</v>
      </c>
      <c r="B235" s="1" t="str">
        <f>IF(A235&lt;='Eingabe und Grafik'!$C$8,Daten!A235,"")</f>
        <v/>
      </c>
      <c r="C235" s="4" t="str">
        <f t="shared" si="6"/>
        <v/>
      </c>
      <c r="D235" s="4" t="str">
        <f t="shared" si="7"/>
        <v/>
      </c>
    </row>
    <row r="236" spans="1:4" x14ac:dyDescent="0.25">
      <c r="A236">
        <v>234</v>
      </c>
      <c r="B236" s="1" t="str">
        <f>IF(A236&lt;='Eingabe und Grafik'!$C$8,Daten!A236,"")</f>
        <v/>
      </c>
      <c r="C236" s="4" t="str">
        <f t="shared" si="6"/>
        <v/>
      </c>
      <c r="D236" s="4" t="str">
        <f t="shared" si="7"/>
        <v/>
      </c>
    </row>
    <row r="237" spans="1:4" x14ac:dyDescent="0.25">
      <c r="A237">
        <v>235</v>
      </c>
      <c r="B237" s="1" t="str">
        <f>IF(A237&lt;='Eingabe und Grafik'!$C$8,Daten!A237,"")</f>
        <v/>
      </c>
      <c r="C237" s="4" t="str">
        <f t="shared" si="6"/>
        <v/>
      </c>
      <c r="D237" s="4" t="str">
        <f t="shared" si="7"/>
        <v/>
      </c>
    </row>
    <row r="238" spans="1:4" x14ac:dyDescent="0.25">
      <c r="A238">
        <v>236</v>
      </c>
      <c r="B238" s="1" t="str">
        <f>IF(A238&lt;='Eingabe und Grafik'!$C$8,Daten!A238,"")</f>
        <v/>
      </c>
      <c r="C238" s="4" t="str">
        <f t="shared" si="6"/>
        <v/>
      </c>
      <c r="D238" s="4" t="str">
        <f t="shared" si="7"/>
        <v/>
      </c>
    </row>
    <row r="239" spans="1:4" x14ac:dyDescent="0.25">
      <c r="A239">
        <v>237</v>
      </c>
      <c r="B239" s="1" t="str">
        <f>IF(A239&lt;='Eingabe und Grafik'!$C$8,Daten!A239,"")</f>
        <v/>
      </c>
      <c r="C239" s="4" t="str">
        <f t="shared" si="6"/>
        <v/>
      </c>
      <c r="D239" s="4" t="str">
        <f t="shared" si="7"/>
        <v/>
      </c>
    </row>
    <row r="240" spans="1:4" x14ac:dyDescent="0.25">
      <c r="A240">
        <v>238</v>
      </c>
      <c r="B240" s="1" t="str">
        <f>IF(A240&lt;='Eingabe und Grafik'!$C$8,Daten!A240,"")</f>
        <v/>
      </c>
      <c r="C240" s="4" t="str">
        <f t="shared" si="6"/>
        <v/>
      </c>
      <c r="D240" s="4" t="str">
        <f t="shared" si="7"/>
        <v/>
      </c>
    </row>
    <row r="241" spans="1:4" x14ac:dyDescent="0.25">
      <c r="A241">
        <v>239</v>
      </c>
      <c r="B241" s="1" t="str">
        <f>IF(A241&lt;='Eingabe und Grafik'!$C$8,Daten!A241,"")</f>
        <v/>
      </c>
      <c r="C241" s="4" t="str">
        <f t="shared" si="6"/>
        <v/>
      </c>
      <c r="D241" s="4" t="str">
        <f t="shared" si="7"/>
        <v/>
      </c>
    </row>
    <row r="242" spans="1:4" x14ac:dyDescent="0.25">
      <c r="A242">
        <v>240</v>
      </c>
      <c r="B242" s="1" t="str">
        <f>IF(A242&lt;='Eingabe und Grafik'!$C$8,Daten!A242,"")</f>
        <v/>
      </c>
      <c r="C242" s="4" t="str">
        <f t="shared" si="6"/>
        <v/>
      </c>
      <c r="D242" s="4" t="str">
        <f t="shared" si="7"/>
        <v/>
      </c>
    </row>
    <row r="243" spans="1:4" x14ac:dyDescent="0.25">
      <c r="A243">
        <v>241</v>
      </c>
      <c r="B243" s="1" t="str">
        <f>IF(A243&lt;='Eingabe und Grafik'!$C$8,Daten!A243,"")</f>
        <v/>
      </c>
      <c r="C243" s="4" t="str">
        <f t="shared" si="6"/>
        <v/>
      </c>
      <c r="D243" s="4" t="str">
        <f t="shared" si="7"/>
        <v/>
      </c>
    </row>
    <row r="244" spans="1:4" x14ac:dyDescent="0.25">
      <c r="A244">
        <v>242</v>
      </c>
      <c r="B244" s="1" t="str">
        <f>IF(A244&lt;='Eingabe und Grafik'!$C$8,Daten!A244,"")</f>
        <v/>
      </c>
      <c r="C244" s="4" t="str">
        <f t="shared" si="6"/>
        <v/>
      </c>
      <c r="D244" s="4" t="str">
        <f t="shared" si="7"/>
        <v/>
      </c>
    </row>
    <row r="245" spans="1:4" x14ac:dyDescent="0.25">
      <c r="A245">
        <v>243</v>
      </c>
      <c r="B245" s="1" t="str">
        <f>IF(A245&lt;='Eingabe und Grafik'!$C$8,Daten!A245,"")</f>
        <v/>
      </c>
      <c r="C245" s="4" t="str">
        <f t="shared" si="6"/>
        <v/>
      </c>
      <c r="D245" s="4" t="str">
        <f t="shared" si="7"/>
        <v/>
      </c>
    </row>
    <row r="246" spans="1:4" x14ac:dyDescent="0.25">
      <c r="A246">
        <v>244</v>
      </c>
      <c r="B246" s="1" t="str">
        <f>IF(A246&lt;='Eingabe und Grafik'!$C$8,Daten!A246,"")</f>
        <v/>
      </c>
      <c r="C246" s="4" t="str">
        <f t="shared" si="6"/>
        <v/>
      </c>
      <c r="D246" s="4" t="str">
        <f t="shared" si="7"/>
        <v/>
      </c>
    </row>
    <row r="247" spans="1:4" x14ac:dyDescent="0.25">
      <c r="A247">
        <v>245</v>
      </c>
      <c r="B247" s="1" t="str">
        <f>IF(A247&lt;='Eingabe und Grafik'!$C$8,Daten!A247,"")</f>
        <v/>
      </c>
      <c r="C247" s="4" t="str">
        <f t="shared" si="6"/>
        <v/>
      </c>
      <c r="D247" s="4" t="str">
        <f t="shared" si="7"/>
        <v/>
      </c>
    </row>
    <row r="248" spans="1:4" x14ac:dyDescent="0.25">
      <c r="A248">
        <v>246</v>
      </c>
      <c r="B248" s="1" t="str">
        <f>IF(A248&lt;='Eingabe und Grafik'!$C$8,Daten!A248,"")</f>
        <v/>
      </c>
      <c r="C248" s="4" t="str">
        <f t="shared" si="6"/>
        <v/>
      </c>
      <c r="D248" s="4" t="str">
        <f t="shared" si="7"/>
        <v/>
      </c>
    </row>
    <row r="249" spans="1:4" x14ac:dyDescent="0.25">
      <c r="A249">
        <v>247</v>
      </c>
      <c r="B249" s="1" t="str">
        <f>IF(A249&lt;='Eingabe und Grafik'!$C$8,Daten!A249,"")</f>
        <v/>
      </c>
      <c r="C249" s="4" t="str">
        <f t="shared" si="6"/>
        <v/>
      </c>
      <c r="D249" s="4" t="str">
        <f t="shared" si="7"/>
        <v/>
      </c>
    </row>
    <row r="250" spans="1:4" x14ac:dyDescent="0.25">
      <c r="A250">
        <v>248</v>
      </c>
      <c r="B250" s="1" t="str">
        <f>IF(A250&lt;='Eingabe und Grafik'!$C$8,Daten!A250,"")</f>
        <v/>
      </c>
      <c r="C250" s="4" t="str">
        <f t="shared" si="6"/>
        <v/>
      </c>
      <c r="D250" s="4" t="str">
        <f t="shared" si="7"/>
        <v/>
      </c>
    </row>
    <row r="251" spans="1:4" x14ac:dyDescent="0.25">
      <c r="A251">
        <v>249</v>
      </c>
      <c r="B251" s="1" t="str">
        <f>IF(A251&lt;='Eingabe und Grafik'!$C$8,Daten!A251,"")</f>
        <v/>
      </c>
      <c r="C251" s="4" t="str">
        <f t="shared" si="6"/>
        <v/>
      </c>
      <c r="D251" s="4" t="str">
        <f t="shared" si="7"/>
        <v/>
      </c>
    </row>
    <row r="252" spans="1:4" x14ac:dyDescent="0.25">
      <c r="A252">
        <v>250</v>
      </c>
      <c r="B252" s="1" t="str">
        <f>IF(A252&lt;='Eingabe und Grafik'!$C$8,Daten!A252,"")</f>
        <v/>
      </c>
      <c r="C252" s="4" t="str">
        <f t="shared" si="6"/>
        <v/>
      </c>
      <c r="D252" s="4" t="str">
        <f t="shared" si="7"/>
        <v/>
      </c>
    </row>
  </sheetData>
  <conditionalFormatting sqref="G5">
    <cfRule type="containsText" dxfId="6" priority="8" operator="containsText" text="K1">
      <formula>NOT(ISERROR(SEARCH("K1",G5)))</formula>
    </cfRule>
  </conditionalFormatting>
  <conditionalFormatting sqref="G8">
    <cfRule type="containsText" dxfId="5" priority="4" operator="containsText" text="K1">
      <formula>NOT(ISERROR(SEARCH("K1",G8)))</formula>
    </cfRule>
  </conditionalFormatting>
  <conditionalFormatting sqref="G7">
    <cfRule type="containsText" dxfId="4" priority="6" operator="containsText" text="K1">
      <formula>NOT(ISERROR(SEARCH("K1",G7)))</formula>
    </cfRule>
  </conditionalFormatting>
  <conditionalFormatting sqref="G6">
    <cfRule type="containsText" dxfId="3" priority="5" operator="containsText" text="K1">
      <formula>NOT(ISERROR(SEARCH("K1",G6)))</formula>
    </cfRule>
  </conditionalFormatting>
  <conditionalFormatting sqref="G9:G10">
    <cfRule type="containsText" dxfId="2" priority="3" operator="containsText" text="K1">
      <formula>NOT(ISERROR(SEARCH("K1",G9)))</formula>
    </cfRule>
  </conditionalFormatting>
  <conditionalFormatting sqref="G11">
    <cfRule type="containsText" dxfId="1" priority="2" operator="containsText" text="K1">
      <formula>NOT(ISERROR(SEARCH("K1",G11)))</formula>
    </cfRule>
  </conditionalFormatting>
  <conditionalFormatting sqref="G21">
    <cfRule type="containsText" dxfId="0" priority="1" operator="containsText" text="K1">
      <formula>NOT(ISERROR(SEARCH("K1",G21)))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13</vt:i4>
      </vt:variant>
    </vt:vector>
  </HeadingPairs>
  <TitlesOfParts>
    <vt:vector size="16" baseType="lpstr">
      <vt:lpstr>Schulung</vt:lpstr>
      <vt:lpstr>Eingabe und Grafik</vt:lpstr>
      <vt:lpstr>Daten</vt:lpstr>
      <vt:lpstr>'Eingabe und Grafik'!Druckbereich</vt:lpstr>
      <vt:lpstr>Fehler</vt:lpstr>
      <vt:lpstr>Messwert</vt:lpstr>
      <vt:lpstr>Mittelwert</vt:lpstr>
      <vt:lpstr>OGW</vt:lpstr>
      <vt:lpstr>StAbw</vt:lpstr>
      <vt:lpstr>StichUmfang</vt:lpstr>
      <vt:lpstr>UGW</vt:lpstr>
      <vt:lpstr>WS1P</vt:lpstr>
      <vt:lpstr>WS2P</vt:lpstr>
      <vt:lpstr>WS3P</vt:lpstr>
      <vt:lpstr>WS4P</vt:lpstr>
      <vt:lpstr>WS5P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Wilhelm Woldenga</dc:creator>
  <cp:lastModifiedBy>Admin</cp:lastModifiedBy>
  <cp:lastPrinted>2015-05-19T10:39:14Z</cp:lastPrinted>
  <dcterms:created xsi:type="dcterms:W3CDTF">2015-05-18T11:17:20Z</dcterms:created>
  <dcterms:modified xsi:type="dcterms:W3CDTF">2015-09-21T09:28:43Z</dcterms:modified>
</cp:coreProperties>
</file>